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juliaanderson/Dropbox/2020-04 COVID-19 banks/_a_Dataset/"/>
    </mc:Choice>
  </mc:AlternateContent>
  <xr:revisionPtr revIDLastSave="0" documentId="8_{767CCFEF-FAB1-FA40-A016-233BFB0A3DE1}" xr6:coauthVersionLast="45" xr6:coauthVersionMax="45" xr10:uidLastSave="{00000000-0000-0000-0000-000000000000}"/>
  <bookViews>
    <workbookView xWindow="780" yWindow="960" windowWidth="27640" windowHeight="16540" activeTab="3" xr2:uid="{1810059F-8C6D-8743-85AA-50979516E395}"/>
  </bookViews>
  <sheets>
    <sheet name="READ ME" sheetId="1" r:id="rId1"/>
    <sheet name="Table 1" sheetId="2" r:id="rId2"/>
    <sheet name="Table 2" sheetId="3" r:id="rId3"/>
    <sheet name="Table 3" sheetId="5" r:id="rId4"/>
  </sheets>
  <externalReferences>
    <externalReference r:id="rId5"/>
  </externalReferences>
  <definedNames>
    <definedName name="_ftn3" localSheetId="1">'Table 1'!$B$18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5" l="1"/>
  <c r="E7" i="5"/>
  <c r="F7" i="5"/>
  <c r="G7" i="5"/>
  <c r="H7" i="5"/>
  <c r="I7" i="5"/>
  <c r="J7" i="5"/>
  <c r="K7" i="5"/>
  <c r="L7" i="5"/>
  <c r="M7" i="5"/>
  <c r="N7" i="5"/>
  <c r="O7" i="5"/>
  <c r="P7" i="5"/>
  <c r="Q7" i="5"/>
  <c r="R7" i="5"/>
  <c r="S7" i="5"/>
  <c r="T7" i="5"/>
  <c r="U7" i="5"/>
  <c r="V7" i="5"/>
  <c r="W7" i="5"/>
  <c r="X7" i="5"/>
  <c r="Y7" i="5"/>
  <c r="Z7" i="5"/>
  <c r="AA7" i="5"/>
  <c r="AB7" i="5"/>
  <c r="C7" i="5"/>
  <c r="M5" i="5"/>
  <c r="N5" i="5"/>
  <c r="O5" i="5"/>
  <c r="P5" i="5"/>
  <c r="Q5" i="5"/>
  <c r="R5" i="5"/>
  <c r="S5" i="5"/>
  <c r="T5" i="5"/>
  <c r="U5" i="5"/>
  <c r="V5" i="5"/>
  <c r="W5" i="5"/>
  <c r="X5" i="5"/>
  <c r="Y5" i="5"/>
  <c r="Z5" i="5"/>
  <c r="AA5" i="5"/>
  <c r="AB5" i="5"/>
  <c r="M6" i="5"/>
  <c r="N6" i="5"/>
  <c r="O6" i="5"/>
  <c r="P6" i="5"/>
  <c r="Q6" i="5"/>
  <c r="R6" i="5"/>
  <c r="S6" i="5"/>
  <c r="T6" i="5"/>
  <c r="U6" i="5"/>
  <c r="V6" i="5"/>
  <c r="W6" i="5"/>
  <c r="X6" i="5"/>
  <c r="Y6" i="5"/>
  <c r="Z6" i="5"/>
  <c r="AA6" i="5"/>
  <c r="AB6" i="5"/>
  <c r="M8" i="5"/>
  <c r="N8" i="5"/>
  <c r="O8" i="5"/>
  <c r="P8" i="5"/>
  <c r="Q8" i="5"/>
  <c r="R8" i="5"/>
  <c r="S8" i="5"/>
  <c r="T8" i="5"/>
  <c r="U8" i="5"/>
  <c r="V8" i="5"/>
  <c r="W8" i="5"/>
  <c r="X8" i="5"/>
  <c r="Y8" i="5"/>
  <c r="Z8" i="5"/>
  <c r="AA8" i="5"/>
  <c r="AB8" i="5"/>
  <c r="M9" i="5"/>
  <c r="N9" i="5"/>
  <c r="O9" i="5"/>
  <c r="P9" i="5"/>
  <c r="Q9" i="5"/>
  <c r="R9" i="5"/>
  <c r="S9" i="5"/>
  <c r="T9" i="5"/>
  <c r="U9" i="5"/>
  <c r="V9" i="5"/>
  <c r="W9" i="5"/>
  <c r="X9" i="5"/>
  <c r="Y9" i="5"/>
  <c r="Z9" i="5"/>
  <c r="AA9" i="5"/>
  <c r="AB9" i="5"/>
  <c r="D5" i="5"/>
  <c r="E5" i="5"/>
  <c r="F5" i="5"/>
  <c r="G5" i="5"/>
  <c r="H5" i="5"/>
  <c r="I5" i="5"/>
  <c r="J5" i="5"/>
  <c r="K5" i="5"/>
  <c r="L5" i="5"/>
  <c r="D6" i="5"/>
  <c r="E6" i="5"/>
  <c r="F6" i="5"/>
  <c r="G6" i="5"/>
  <c r="H6" i="5"/>
  <c r="I6" i="5"/>
  <c r="J6" i="5"/>
  <c r="K6" i="5"/>
  <c r="L6" i="5"/>
  <c r="D8" i="5"/>
  <c r="E8" i="5"/>
  <c r="F8" i="5"/>
  <c r="G8" i="5"/>
  <c r="H8" i="5"/>
  <c r="I8" i="5"/>
  <c r="J8" i="5"/>
  <c r="K8" i="5"/>
  <c r="L8" i="5"/>
  <c r="D9" i="5"/>
  <c r="E9" i="5"/>
  <c r="F9" i="5"/>
  <c r="G9" i="5"/>
  <c r="H9" i="5"/>
  <c r="I9" i="5"/>
  <c r="J9" i="5"/>
  <c r="K9" i="5"/>
  <c r="L9" i="5"/>
  <c r="C6" i="5"/>
  <c r="C8" i="5"/>
  <c r="C9" i="5"/>
  <c r="C5" i="5"/>
  <c r="G4" i="2"/>
  <c r="G5" i="2" l="1"/>
  <c r="G6" i="2"/>
  <c r="G7" i="2"/>
  <c r="G8" i="2"/>
  <c r="G9" i="2"/>
  <c r="G10" i="2"/>
  <c r="G11" i="2"/>
  <c r="G12" i="2"/>
  <c r="G13" i="2"/>
</calcChain>
</file>

<file path=xl/sharedStrings.xml><?xml version="1.0" encoding="utf-8"?>
<sst xmlns="http://schemas.openxmlformats.org/spreadsheetml/2006/main" count="98" uniqueCount="77">
  <si>
    <t>Please refer to Table 1 for a list of all the programmes included in this dataset.</t>
  </si>
  <si>
    <t xml:space="preserve">Further note that the numbers presented in the dataset exceed the amounts of guaranteed loans actually paid out, because businesses may obtain a bank's commitment for a guaranteed loan but then opt to not use it. </t>
  </si>
  <si>
    <t>This dataset provides information on the evolution of government-backed credit support under the main programmes in France, Germany, Italy, Spain, and the United Kingdom (UK).</t>
  </si>
  <si>
    <t>Loan guarantees and other national credit support programmes in the wake of COVID-19</t>
  </si>
  <si>
    <t xml:space="preserve">Source: Bruegel based on Kreditanstalt für Wiederaufbau (KfW), Bundesministerium für Wirtschaft und Energie (BMWi), Bank of Italy, French Ministry of Economics and Finance, Spanish Instituto de Crédito Oficial (ICO), UK Treasury, Bank of England, Google Finance (for currency exchange rates). </t>
  </si>
  <si>
    <t>(11) Total sum of commercial paper purchases, less redemptions.</t>
  </si>
  <si>
    <t>(10) Includes the Coronavirus Business Interruption Loan Scheme (CBILS), Coronavirus Large Business Interruption Loan Scheme (CLBILS), and Bounce Back Loan Scheme (BBLS). GBP converted to EUR using exchange rate of 1.09.</t>
  </si>
  <si>
    <t>(9) Includes the MARF and CERSA programmes (aggregated reporting by the ICO).</t>
  </si>
  <si>
    <t xml:space="preserve">(8) €140bn announced in two stages: €100bn on March 24 and €40bn on 3 July 2020. The second package is aimed at funding new investment projects. There are no data on commitments for the second package as of September 23 2020.  </t>
  </si>
  <si>
    <t>(7) For Spain, the announced €100bn + €40bn envelopes relates to the value of share of facilities under guarantee. For comparability, this figure is converted using the historical average of 76% guarantee coverage. Amounts include the €4bn allocated to the promissory note guarantee programme on Spain’s Mercado Alternativo de Renta Fija (MARF) and the €0.5bn allocated to the counter-guarantee programme operated by CERSA.</t>
  </si>
  <si>
    <t>(6) Value of loans that have passed the Fondo Centrale di Garanzia PMI automated screening (Portale del Fondo di Garanzia). These loans are subject to final approval by the Fondo’s council, which typically occurs within three days. 100% of loans have been approved by the council at this stage.</t>
  </si>
  <si>
    <t>(5) Commitments by the Fondo Centrale di Garanzia PMI are capped by its endowment. As of 17 March, the Fondo was set to guarantee up to €100 billion in loans. However, its endowment has since been increased though no announcements have been made about changes in the envelope.</t>
  </si>
  <si>
    <t>(4) The announced €100bn envelope for the Fondo Centrale di Garanzia PMI includes provisions for the SME loan moratorium guarantee programme. However, commitment figures do not include this programme.</t>
  </si>
  <si>
    <t>(3) German regions (Länder) also offer own-funded guarantee programmes. Based on observations in some Länder, we estimate that, taken together, German regional credit support via regional development banks (Landesförderinstitute) amounts to a maximum of €5 billion.</t>
  </si>
  <si>
    <t>(2) In the KfW envelope, we do not include the €100 billion allocated to support KfW in case it fails to raise funds on capital markets, which has not been activated.</t>
  </si>
  <si>
    <t>(1) In all cases, the envelope amount refers to the maximum nominal amount of credit committed.</t>
  </si>
  <si>
    <t>Notes:</t>
  </si>
  <si>
    <t>Commercial paper purchases</t>
  </si>
  <si>
    <t>Bank of England</t>
  </si>
  <si>
    <t>360 for all programmes</t>
  </si>
  <si>
    <t>March 23; extended to large firms on April 20 and to 100% coverage on May 4</t>
  </si>
  <si>
    <t>80%-100% guarantees  </t>
  </si>
  <si>
    <t>British Business Bank (BBB)</t>
  </si>
  <si>
    <t>UK</t>
  </si>
  <si>
    <t>7, 8, 9</t>
  </si>
  <si>
    <t>March 24; extended to promissory notes on May 5; envelope increased on 3 July</t>
  </si>
  <si>
    <t>60%-80% guarantees on loans; 70% on promissory notes</t>
  </si>
  <si>
    <t>ICO</t>
  </si>
  <si>
    <t>Spain</t>
  </si>
  <si>
    <t>70%-90% guarantees</t>
  </si>
  <si>
    <t>SACE export credit agency (part of public financial institution CDP)</t>
  </si>
  <si>
    <t>4, 5, 6</t>
  </si>
  <si>
    <t>80%-100% loan guarantees; 33% guarantees on payment obligations under SME loan moratorium(ii)</t>
  </si>
  <si>
    <t>Central fund for SME guarantees (Fondo Centrale di Garanzia)</t>
  </si>
  <si>
    <t>Italy</t>
  </si>
  <si>
    <t>Unclear</t>
  </si>
  <si>
    <t>up to 90% guarantees</t>
  </si>
  <si>
    <t>BMWi, large regional guarantees (Großbürgschaften)</t>
  </si>
  <si>
    <t>BMWi, via regional guarantee banks (Bürgschaftsbanken)</t>
  </si>
  <si>
    <t>400  </t>
  </si>
  <si>
    <t>March 23, approved by the European Commission on July 8</t>
  </si>
  <si>
    <t>BMWi, via the Economic Stability Fund (WSF)</t>
  </si>
  <si>
    <t>2, 3</t>
  </si>
  <si>
    <t>356  (increase in KfW’s Treasury guarantee)</t>
  </si>
  <si>
    <t>March 23; coverage increased to 100% on April 15</t>
  </si>
  <si>
    <t>80%-100% guarantees (including financing); syndicated loans</t>
  </si>
  <si>
    <t>KfW</t>
  </si>
  <si>
    <t>Germany</t>
  </si>
  <si>
    <t xml:space="preserve">Ministry of Economy and Finance, via BPIfrance </t>
  </si>
  <si>
    <t>France</t>
  </si>
  <si>
    <t>Notes</t>
  </si>
  <si>
    <t>Date announced</t>
  </si>
  <si>
    <t>Facilities</t>
  </si>
  <si>
    <t>Responsible body</t>
  </si>
  <si>
    <t>Country</t>
  </si>
  <si>
    <t>Table 1: Government-backed credit support programmes to businesses included in the dataset</t>
  </si>
  <si>
    <t>Week Number</t>
  </si>
  <si>
    <t>Week start date</t>
  </si>
  <si>
    <t>FR</t>
  </si>
  <si>
    <t>ES</t>
  </si>
  <si>
    <t>IT</t>
  </si>
  <si>
    <t>DE</t>
  </si>
  <si>
    <t>Additional data source:</t>
  </si>
  <si>
    <t>EUR - GBP</t>
  </si>
  <si>
    <t>Table 2: Government-backed credit support to businesses (€ bns)</t>
  </si>
  <si>
    <t>Note: Amounts show guaranteed credit commitments in all five countries, plus bond-buying in the UK. See details in Table 1. #N/A indicates that the data could not be obtained.</t>
  </si>
  <si>
    <t>*Jump in DE figures due to first reporting for the Economic Stabilisation Fund (WSF)</t>
  </si>
  <si>
    <t>Source: Google Finance, as of June 30 2020</t>
  </si>
  <si>
    <t>Headline envelope (€ bns)</t>
  </si>
  <si>
    <t>Credit support is mostly in the form of credit guarantees, except in the United Kingdom, where the corporate debt purchase program amounts to a quarter of all credit support offered to businesses. In Spain, guarantee programmes cover both bank loans and promissory notes, though the latter is relatively small. Specifically, the Spanish guarantee programme on promissory notes has an allocated envelope of €4 billion. For simplicity, the smaller €0.5billion counterguarantee program (provided to mutual guarantee societies by the Compañía Española de Reafianzamiento S.A., or CERSA) is not included here.</t>
  </si>
  <si>
    <t xml:space="preserve">For credit-guarantee programmes, the dataset reports the full nominal amount of the credit covered by the public guarantee—ie, 100% of the credit (eg, loan) amount even if the guarantee covers, say, only 70% of it. </t>
  </si>
  <si>
    <t>Bruegel dataset available at https://www.bruegel.org/publications/datasets/loan-guarantees-and-other-national-credit-support-programmes-in-the-wake-of-covid-19/</t>
  </si>
  <si>
    <t>Figure 2: Government-backed credit support for businesses as percent of 2019 GDP</t>
  </si>
  <si>
    <t>Source: Bruegel based on Kreditanstalt für Wiederaufbau (KfW), Bundesministerium für Wirtschaft und Energie (BMWi), Bank of Italy, French Ministry of Economics and Finance, Spanish Instituto de Crédito Oficial (ICO), UK Treasury, Bank of England.</t>
  </si>
  <si>
    <t>Commitments as of 28 Sept 2020 or latest (€ bns)</t>
  </si>
  <si>
    <t>Source: OECD</t>
  </si>
  <si>
    <t>2019 GDP (Bn, local 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</si>
</sst>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mmmm\ d"/>
    <numFmt numFmtId="166" formatCode="dd/mm"/>
    <numFmt numFmtId="168" formatCode="_(* #,##0_);_(* \(#,##0\);_(* &quot;-&quot;??_);_(@_)"/>
  </numFmts>
  <fonts count="21">
    <font>
      <sz val="10"/>
      <color rgb="FF000000"/>
      <name val="Arial"/>
      <family val="2"/>
    </font>
    <font>
      <sz val="12"/>
      <color theme="1"/>
      <name val="Calibri"/>
      <family val="2"/>
      <scheme val="minor"/>
    </font>
    <font>
      <sz val="10"/>
      <color rgb="FF000000"/>
      <name val="Arial"/>
      <family val="2"/>
    </font>
    <font>
      <sz val="11"/>
      <color rgb="FF000000"/>
      <name val="Calibri"/>
      <family val="2"/>
    </font>
    <font>
      <sz val="18"/>
      <color rgb="FF000000"/>
      <name val="Calibri"/>
      <family val="2"/>
    </font>
    <font>
      <sz val="14"/>
      <color rgb="FF000000"/>
      <name val="Arial"/>
      <family val="2"/>
    </font>
    <font>
      <b/>
      <sz val="18"/>
      <color theme="1"/>
      <name val="Calibri"/>
      <family val="2"/>
      <scheme val="minor"/>
    </font>
    <font>
      <b/>
      <sz val="22"/>
      <color rgb="FF000000"/>
      <name val="Calibri"/>
      <family val="2"/>
    </font>
    <font>
      <sz val="14"/>
      <color theme="1"/>
      <name val="Calibri"/>
      <family val="2"/>
      <scheme val="minor"/>
    </font>
    <font>
      <b/>
      <sz val="14"/>
      <color theme="1"/>
      <name val="Calibri (Body)"/>
    </font>
    <font>
      <b/>
      <sz val="14"/>
      <color rgb="FF000000"/>
      <name val="Calibri (Body)"/>
    </font>
    <font>
      <sz val="14"/>
      <color theme="1"/>
      <name val="Calibri (Body)"/>
    </font>
    <font>
      <sz val="14"/>
      <color rgb="FF000000"/>
      <name val="Calibri (Body)"/>
    </font>
    <font>
      <i/>
      <sz val="14"/>
      <color rgb="FF000000"/>
      <name val="Calibri (Body)"/>
    </font>
    <font>
      <sz val="14"/>
      <color rgb="FF000000"/>
      <name val="Calibri"/>
      <family val="2"/>
    </font>
    <font>
      <b/>
      <sz val="14"/>
      <color rgb="FF000000"/>
      <name val="Calibri"/>
      <family val="2"/>
    </font>
    <font>
      <i/>
      <sz val="14"/>
      <color rgb="FF000000"/>
      <name val="Calibri"/>
      <family val="2"/>
    </font>
    <font>
      <b/>
      <i/>
      <sz val="14"/>
      <color rgb="FF000000"/>
      <name val="Calibri"/>
      <family val="2"/>
    </font>
    <font>
      <b/>
      <sz val="18"/>
      <color theme="1"/>
      <name val="Calibri"/>
      <family val="2"/>
    </font>
    <font>
      <b/>
      <sz val="10"/>
      <color rgb="FF000000"/>
      <name val="Arial"/>
      <family val="2"/>
    </font>
    <font>
      <i/>
      <sz val="10"/>
      <color rgb="FF000000"/>
      <name val="Arial"/>
      <family val="2"/>
    </font>
  </fonts>
  <fills count="2">
    <fill>
      <patternFill patternType="none"/>
    </fill>
    <fill>
      <patternFill patternType="gray125"/>
    </fill>
  </fills>
  <borders count="22">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s>
  <cellStyleXfs count="5">
    <xf numFmtId="0" fontId="0"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73">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5" fillId="0" borderId="0" xfId="0" applyFont="1"/>
    <xf numFmtId="0" fontId="1" fillId="0" borderId="0" xfId="1"/>
    <xf numFmtId="0" fontId="6" fillId="0" borderId="0" xfId="1" applyFont="1"/>
    <xf numFmtId="0" fontId="7" fillId="0" borderId="0" xfId="0" applyFont="1" applyAlignment="1">
      <alignment vertical="center"/>
    </xf>
    <xf numFmtId="0" fontId="4" fillId="0" borderId="0" xfId="0" applyFont="1"/>
    <xf numFmtId="0" fontId="8" fillId="0" borderId="0" xfId="1" applyFont="1"/>
    <xf numFmtId="0" fontId="8" fillId="0" borderId="0" xfId="1" applyFont="1" applyAlignment="1">
      <alignment horizontal="left"/>
    </xf>
    <xf numFmtId="0" fontId="9" fillId="0" borderId="6" xfId="1" applyFont="1" applyBorder="1" applyAlignment="1">
      <alignment horizontal="left" vertical="center" wrapText="1"/>
    </xf>
    <xf numFmtId="0" fontId="9" fillId="0" borderId="5" xfId="1" applyFont="1" applyBorder="1" applyAlignment="1">
      <alignment horizontal="left" vertical="center" wrapText="1"/>
    </xf>
    <xf numFmtId="0" fontId="10" fillId="0" borderId="5" xfId="1" applyFont="1" applyBorder="1" applyAlignment="1">
      <alignment horizontal="left" vertical="center" wrapText="1"/>
    </xf>
    <xf numFmtId="0" fontId="10" fillId="0" borderId="5" xfId="1" applyFont="1" applyBorder="1" applyAlignment="1">
      <alignment horizontal="center" vertical="center" wrapText="1"/>
    </xf>
    <xf numFmtId="0" fontId="11" fillId="0" borderId="0" xfId="1" applyFont="1" applyAlignment="1">
      <alignment horizontal="left"/>
    </xf>
    <xf numFmtId="0" fontId="11" fillId="0" borderId="1" xfId="1" applyFont="1" applyBorder="1" applyAlignment="1">
      <alignment horizontal="left" vertical="center" wrapText="1"/>
    </xf>
    <xf numFmtId="165" fontId="12" fillId="0" borderId="1" xfId="1" applyNumberFormat="1" applyFont="1" applyBorder="1" applyAlignment="1">
      <alignment horizontal="left" vertical="center" wrapText="1"/>
    </xf>
    <xf numFmtId="0" fontId="12" fillId="0" borderId="1" xfId="1" applyFont="1" applyBorder="1" applyAlignment="1">
      <alignment horizontal="right" vertical="center" wrapText="1"/>
    </xf>
    <xf numFmtId="164" fontId="12" fillId="0" borderId="1" xfId="1" applyNumberFormat="1" applyFont="1" applyBorder="1" applyAlignment="1">
      <alignment horizontal="right" vertical="center" wrapText="1"/>
    </xf>
    <xf numFmtId="0" fontId="11" fillId="0" borderId="0" xfId="1" applyFont="1"/>
    <xf numFmtId="0" fontId="12" fillId="0" borderId="1" xfId="1" applyFont="1" applyBorder="1" applyAlignment="1">
      <alignment horizontal="left" vertical="center" wrapText="1"/>
    </xf>
    <xf numFmtId="0" fontId="11" fillId="0" borderId="0" xfId="1" applyFont="1" applyAlignment="1">
      <alignment vertical="center"/>
    </xf>
    <xf numFmtId="0" fontId="13" fillId="0" borderId="0" xfId="0" applyFont="1" applyAlignment="1">
      <alignment vertical="center"/>
    </xf>
    <xf numFmtId="0" fontId="14" fillId="0" borderId="0" xfId="2" applyFont="1"/>
    <xf numFmtId="0" fontId="15" fillId="0" borderId="0" xfId="2" applyFont="1"/>
    <xf numFmtId="0" fontId="15" fillId="0" borderId="3" xfId="2" applyFont="1" applyBorder="1"/>
    <xf numFmtId="0" fontId="15" fillId="0" borderId="7" xfId="2" applyFont="1" applyBorder="1"/>
    <xf numFmtId="0" fontId="15" fillId="0" borderId="8" xfId="2" applyFont="1" applyBorder="1"/>
    <xf numFmtId="0" fontId="15" fillId="0" borderId="2" xfId="2" applyFont="1" applyBorder="1"/>
    <xf numFmtId="166" fontId="14" fillId="0" borderId="9" xfId="2" applyNumberFormat="1" applyFont="1" applyBorder="1"/>
    <xf numFmtId="166" fontId="14" fillId="0" borderId="1" xfId="2" applyNumberFormat="1" applyFont="1" applyBorder="1"/>
    <xf numFmtId="0" fontId="15" fillId="0" borderId="4" xfId="2" applyFont="1" applyBorder="1"/>
    <xf numFmtId="164" fontId="14" fillId="0" borderId="0" xfId="2" applyNumberFormat="1" applyFont="1"/>
    <xf numFmtId="1" fontId="14" fillId="0" borderId="0" xfId="2" applyNumberFormat="1" applyFont="1"/>
    <xf numFmtId="164" fontId="14" fillId="0" borderId="10" xfId="2" applyNumberFormat="1" applyFont="1" applyBorder="1"/>
    <xf numFmtId="164" fontId="14" fillId="0" borderId="9" xfId="2" applyNumberFormat="1" applyFont="1" applyBorder="1"/>
    <xf numFmtId="164" fontId="14" fillId="0" borderId="1" xfId="2" applyNumberFormat="1" applyFont="1" applyBorder="1"/>
    <xf numFmtId="0" fontId="16" fillId="0" borderId="0" xfId="2" applyFont="1"/>
    <xf numFmtId="0" fontId="16" fillId="0" borderId="0" xfId="2" applyFont="1" applyAlignment="1">
      <alignment vertical="center"/>
    </xf>
    <xf numFmtId="0" fontId="14" fillId="0" borderId="11" xfId="2" applyFont="1" applyBorder="1"/>
    <xf numFmtId="0" fontId="14" fillId="0" borderId="12" xfId="2" applyFont="1" applyBorder="1"/>
    <xf numFmtId="0" fontId="14" fillId="0" borderId="13" xfId="2" applyFont="1" applyBorder="1"/>
    <xf numFmtId="0" fontId="14" fillId="0" borderId="14" xfId="2" applyFont="1" applyBorder="1"/>
    <xf numFmtId="0" fontId="14" fillId="0" borderId="15" xfId="2" applyFont="1" applyBorder="1"/>
    <xf numFmtId="0" fontId="14" fillId="0" borderId="16" xfId="2" applyFont="1" applyBorder="1"/>
    <xf numFmtId="0" fontId="17" fillId="0" borderId="0" xfId="2" applyFont="1"/>
    <xf numFmtId="0" fontId="18" fillId="0" borderId="0" xfId="0" applyFont="1"/>
    <xf numFmtId="0" fontId="14" fillId="0" borderId="2" xfId="2" applyFont="1" applyBorder="1"/>
    <xf numFmtId="0" fontId="11" fillId="0" borderId="3" xfId="1" applyFont="1" applyBorder="1" applyAlignment="1">
      <alignment vertical="center" wrapText="1"/>
    </xf>
    <xf numFmtId="0" fontId="11" fillId="0" borderId="4" xfId="1" applyFont="1" applyBorder="1" applyAlignment="1">
      <alignment vertical="center" wrapText="1"/>
    </xf>
    <xf numFmtId="0" fontId="11" fillId="0" borderId="2" xfId="1" applyFont="1" applyBorder="1" applyAlignment="1">
      <alignment vertical="center" wrapText="1"/>
    </xf>
    <xf numFmtId="0" fontId="12" fillId="0" borderId="3" xfId="1" applyFont="1" applyBorder="1" applyAlignment="1">
      <alignment vertical="center" wrapText="1"/>
    </xf>
    <xf numFmtId="0" fontId="12" fillId="0" borderId="2" xfId="1" applyFont="1" applyBorder="1" applyAlignment="1">
      <alignment vertical="center" wrapText="1"/>
    </xf>
    <xf numFmtId="166" fontId="14" fillId="0" borderId="0" xfId="2" applyNumberFormat="1" applyFont="1"/>
    <xf numFmtId="166" fontId="14" fillId="0" borderId="10" xfId="2" applyNumberFormat="1" applyFont="1" applyBorder="1"/>
    <xf numFmtId="0" fontId="15" fillId="0" borderId="17" xfId="2" applyFont="1" applyBorder="1"/>
    <xf numFmtId="9" fontId="14" fillId="0" borderId="18" xfId="4" applyFont="1" applyBorder="1"/>
    <xf numFmtId="9" fontId="14" fillId="0" borderId="7" xfId="4" applyFont="1" applyBorder="1"/>
    <xf numFmtId="9" fontId="14" fillId="0" borderId="8" xfId="4" applyFont="1" applyBorder="1"/>
    <xf numFmtId="9" fontId="14" fillId="0" borderId="17" xfId="4" applyFont="1" applyBorder="1"/>
    <xf numFmtId="9" fontId="14" fillId="0" borderId="0" xfId="4" applyFont="1" applyBorder="1"/>
    <xf numFmtId="9" fontId="14" fillId="0" borderId="10" xfId="4" applyFont="1" applyBorder="1"/>
    <xf numFmtId="0" fontId="15" fillId="0" borderId="19" xfId="2" applyFont="1" applyBorder="1"/>
    <xf numFmtId="9" fontId="14" fillId="0" borderId="19" xfId="4" applyFont="1" applyBorder="1"/>
    <xf numFmtId="9" fontId="14" fillId="0" borderId="9" xfId="4" applyFont="1" applyBorder="1"/>
    <xf numFmtId="9" fontId="14" fillId="0" borderId="1" xfId="4" applyFont="1" applyBorder="1"/>
    <xf numFmtId="0" fontId="19" fillId="0" borderId="11" xfId="0" applyFont="1" applyBorder="1"/>
    <xf numFmtId="0" fontId="0" fillId="0" borderId="13" xfId="0" applyBorder="1"/>
    <xf numFmtId="0" fontId="2" fillId="0" borderId="20" xfId="0" applyFont="1" applyBorder="1"/>
    <xf numFmtId="0" fontId="2" fillId="0" borderId="14" xfId="0" applyFont="1" applyBorder="1"/>
    <xf numFmtId="0" fontId="20" fillId="0" borderId="0" xfId="0" applyFont="1"/>
    <xf numFmtId="168" fontId="2" fillId="0" borderId="21" xfId="3" applyNumberFormat="1" applyFont="1" applyBorder="1"/>
    <xf numFmtId="168" fontId="2" fillId="0" borderId="16" xfId="3" applyNumberFormat="1" applyFont="1" applyBorder="1"/>
  </cellXfs>
  <cellStyles count="5">
    <cellStyle name="Comma" xfId="3" builtinId="3"/>
    <cellStyle name="Normal" xfId="0" builtinId="0"/>
    <cellStyle name="Normal 6" xfId="1" xr:uid="{650C3C94-3714-8346-BA23-F652733152E3}"/>
    <cellStyle name="Normal 7" xfId="2" xr:uid="{8A9B65F7-CA40-424C-BDC4-D540802F859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anderson/Dropbox/2020-04%20COVID-19%20banks/Covid%20funds%20-%20committments%20by%20coun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  play"/>
      <sheetName val="&gt;&gt; Figures and Tables"/>
      <sheetName val="Figure 1 - volume"/>
      <sheetName val="Debt based programmes_CLEAN"/>
      <sheetName val="Figure 2 - volume as %GDP"/>
      <sheetName val="Figure 3 - government debt"/>
      <sheetName val="Figure 4 - funds commited %"/>
      <sheetName val="Table 2 - corp lending"/>
      <sheetName val="&gt;&gt; Formated data"/>
      <sheetName val="Debt based programmes"/>
      <sheetName val="Totals Latest"/>
      <sheetName val="Total Loans vs Funds"/>
      <sheetName val="Debt based programmes (2)"/>
      <sheetName val="Debt based programmes_%GDP"/>
      <sheetName val="Figure 3b - funds commited EUR"/>
      <sheetName val="Country data &gt;&gt;"/>
      <sheetName val="UK"/>
      <sheetName val="IT"/>
      <sheetName val="DE"/>
      <sheetName val="DE_regional"/>
      <sheetName val="FR"/>
      <sheetName val="ES"/>
      <sheetName val="other data &gt;&gt;"/>
      <sheetName val="Corp lending,  new business"/>
      <sheetName val="corp lending, reneg"/>
      <sheetName val="Corp lending,  net changes"/>
      <sheetName val="GDP"/>
      <sheetName val="Others"/>
      <sheetName val="Figure 5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
          <cell r="AH5">
            <v>57.31</v>
          </cell>
          <cell r="AI5">
            <v>61.930000000000007</v>
          </cell>
        </row>
        <row r="6">
          <cell r="W6">
            <v>16.309999999999999</v>
          </cell>
          <cell r="X6">
            <v>17.759</v>
          </cell>
          <cell r="Y6">
            <v>18.596</v>
          </cell>
          <cell r="Z6">
            <v>17.616</v>
          </cell>
          <cell r="AA6">
            <v>18.167000000000002</v>
          </cell>
          <cell r="AB6">
            <v>17.78</v>
          </cell>
          <cell r="AC6">
            <v>18.718</v>
          </cell>
          <cell r="AD6">
            <v>17.393000000000001</v>
          </cell>
          <cell r="AE6">
            <v>17.462499999999999</v>
          </cell>
          <cell r="AF6">
            <v>17.226749999999999</v>
          </cell>
          <cell r="AG6">
            <v>17.532</v>
          </cell>
          <cell r="AH6">
            <v>16.991</v>
          </cell>
          <cell r="AI6">
            <v>15.236000000000001</v>
          </cell>
        </row>
      </sheetData>
      <sheetData sheetId="17">
        <row r="5">
          <cell r="W5">
            <v>8</v>
          </cell>
          <cell r="X5">
            <v>8.6999999999999993</v>
          </cell>
          <cell r="Y5">
            <v>9</v>
          </cell>
          <cell r="Z5">
            <v>9.6</v>
          </cell>
          <cell r="AA5">
            <v>10.5</v>
          </cell>
          <cell r="AB5">
            <v>11.6</v>
          </cell>
          <cell r="AC5">
            <v>12.4</v>
          </cell>
          <cell r="AD5">
            <v>12.6</v>
          </cell>
          <cell r="AE5">
            <v>12.7</v>
          </cell>
          <cell r="AF5">
            <v>12.9</v>
          </cell>
          <cell r="AG5">
            <v>13</v>
          </cell>
          <cell r="AH5">
            <v>13.3</v>
          </cell>
          <cell r="AI5">
            <v>13.9</v>
          </cell>
          <cell r="AJ5">
            <v>15.3</v>
          </cell>
          <cell r="AK5">
            <v>15.5</v>
          </cell>
        </row>
        <row r="6">
          <cell r="W6">
            <v>43.2</v>
          </cell>
          <cell r="X6">
            <v>47.5</v>
          </cell>
          <cell r="Y6">
            <v>52</v>
          </cell>
          <cell r="Z6">
            <v>56.4</v>
          </cell>
          <cell r="AA6">
            <v>60.6</v>
          </cell>
          <cell r="AB6">
            <v>64.5</v>
          </cell>
          <cell r="AC6">
            <v>67.8</v>
          </cell>
          <cell r="AD6">
            <v>69.7</v>
          </cell>
          <cell r="AE6">
            <v>71.900000000000006</v>
          </cell>
          <cell r="AF6">
            <v>74.099999999999994</v>
          </cell>
          <cell r="AG6">
            <v>76.900000000000006</v>
          </cell>
          <cell r="AH6">
            <v>79.7</v>
          </cell>
          <cell r="AI6">
            <v>85.3</v>
          </cell>
          <cell r="AJ6">
            <v>87.7</v>
          </cell>
          <cell r="AK6">
            <v>90.3</v>
          </cell>
        </row>
      </sheetData>
      <sheetData sheetId="18">
        <row r="2">
          <cell r="W2">
            <v>0.50470000000000004</v>
          </cell>
          <cell r="X2">
            <v>0.50470000000000004</v>
          </cell>
          <cell r="Y2">
            <v>0.55427500000000007</v>
          </cell>
          <cell r="Z2">
            <v>0.57906250000000004</v>
          </cell>
          <cell r="AA2">
            <v>0.60385</v>
          </cell>
          <cell r="AB2">
            <v>0.62863749999999996</v>
          </cell>
          <cell r="AC2">
            <v>0.65342499999999992</v>
          </cell>
          <cell r="AD2">
            <v>0.70299999999999996</v>
          </cell>
          <cell r="AE2">
            <v>0.78900000000000003</v>
          </cell>
          <cell r="AF2">
            <v>0.9</v>
          </cell>
          <cell r="AG2">
            <v>0.9</v>
          </cell>
          <cell r="AH2">
            <v>0.92300000000000004</v>
          </cell>
          <cell r="AI2">
            <v>1</v>
          </cell>
          <cell r="AJ2">
            <v>1</v>
          </cell>
          <cell r="AK2">
            <v>1</v>
          </cell>
        </row>
        <row r="4">
          <cell r="W4">
            <v>1.51</v>
          </cell>
          <cell r="X4">
            <v>1.51</v>
          </cell>
          <cell r="Y4">
            <v>1.51</v>
          </cell>
          <cell r="Z4">
            <v>1.51</v>
          </cell>
          <cell r="AA4">
            <v>1.51</v>
          </cell>
          <cell r="AB4">
            <v>1.51</v>
          </cell>
          <cell r="AC4">
            <v>1.51</v>
          </cell>
          <cell r="AD4">
            <v>1.5</v>
          </cell>
          <cell r="AE4">
            <v>2.7</v>
          </cell>
          <cell r="AF4">
            <v>2.7</v>
          </cell>
          <cell r="AG4">
            <v>2.7</v>
          </cell>
          <cell r="AH4">
            <v>2.7</v>
          </cell>
          <cell r="AI4">
            <v>2.7</v>
          </cell>
          <cell r="AJ4">
            <v>2.7</v>
          </cell>
          <cell r="AK4">
            <v>2.7</v>
          </cell>
        </row>
        <row r="5">
          <cell r="W5">
            <v>0</v>
          </cell>
          <cell r="AD5">
            <v>6</v>
          </cell>
          <cell r="AE5">
            <v>6</v>
          </cell>
          <cell r="AF5">
            <v>6.2</v>
          </cell>
          <cell r="AG5">
            <v>6.4</v>
          </cell>
          <cell r="AH5">
            <v>6.4</v>
          </cell>
          <cell r="AI5">
            <v>6.4</v>
          </cell>
          <cell r="AJ5">
            <v>6.4</v>
          </cell>
          <cell r="AK5">
            <v>6.6</v>
          </cell>
        </row>
        <row r="9">
          <cell r="W9">
            <v>29.320000000000004</v>
          </cell>
          <cell r="X9">
            <v>31.335000000000004</v>
          </cell>
          <cell r="Y9">
            <v>32.830000000000005</v>
          </cell>
          <cell r="Z9">
            <v>33.6</v>
          </cell>
          <cell r="AA9">
            <v>35.916000000000004</v>
          </cell>
          <cell r="AB9">
            <v>37.751000000000005</v>
          </cell>
          <cell r="AC9">
            <v>39.230000000000004</v>
          </cell>
          <cell r="AD9">
            <v>39.5</v>
          </cell>
          <cell r="AE9">
            <v>42.5</v>
          </cell>
          <cell r="AF9">
            <v>45</v>
          </cell>
          <cell r="AG9">
            <v>43.6</v>
          </cell>
          <cell r="AH9">
            <v>44.2</v>
          </cell>
          <cell r="AI9">
            <v>44.4</v>
          </cell>
          <cell r="AJ9">
            <v>44.8</v>
          </cell>
          <cell r="AK9">
            <v>45.3</v>
          </cell>
        </row>
      </sheetData>
      <sheetData sheetId="19"/>
      <sheetData sheetId="20">
        <row r="2">
          <cell r="W2">
            <v>110.364</v>
          </cell>
          <cell r="X2">
            <v>115.1</v>
          </cell>
          <cell r="Y2">
            <v>117.395</v>
          </cell>
          <cell r="Z2">
            <v>118.15600000000001</v>
          </cell>
          <cell r="AA2">
            <v>118.558742783</v>
          </cell>
          <cell r="AB2">
            <v>119.109779934</v>
          </cell>
          <cell r="AC2">
            <v>119.57</v>
          </cell>
          <cell r="AD2">
            <v>120.09</v>
          </cell>
          <cell r="AE2">
            <v>120.70699999999999</v>
          </cell>
        </row>
      </sheetData>
      <sheetData sheetId="21">
        <row r="2">
          <cell r="W2">
            <v>97.856099999999998</v>
          </cell>
          <cell r="X2">
            <v>98.878299999999996</v>
          </cell>
          <cell r="Y2">
            <v>100.0004</v>
          </cell>
          <cell r="Z2">
            <v>102.1435</v>
          </cell>
          <cell r="AA2">
            <v>103.9992</v>
          </cell>
        </row>
      </sheetData>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bruegel.org/2020/07/government-guaranteed-bank-lending-beyond-the-headline-numb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A29AD-FD13-BC41-B5D0-2F2C7A06FAFE}">
  <sheetPr>
    <tabColor rgb="FFFFFF00"/>
  </sheetPr>
  <dimension ref="A1:A21"/>
  <sheetViews>
    <sheetView showGridLines="0" workbookViewId="0">
      <selection activeCell="A12" sqref="A12"/>
    </sheetView>
  </sheetViews>
  <sheetFormatPr baseColWidth="10" defaultRowHeight="13"/>
  <cols>
    <col min="1" max="1" width="123.6640625" customWidth="1"/>
  </cols>
  <sheetData>
    <row r="1" spans="1:1" ht="29">
      <c r="A1" s="6" t="s">
        <v>3</v>
      </c>
    </row>
    <row r="2" spans="1:1" ht="24">
      <c r="A2" s="7" t="s">
        <v>71</v>
      </c>
    </row>
    <row r="3" spans="1:1" ht="30" customHeight="1"/>
    <row r="4" spans="1:1" ht="50">
      <c r="A4" s="2" t="s">
        <v>2</v>
      </c>
    </row>
    <row r="5" spans="1:1" ht="9" customHeight="1">
      <c r="A5" s="2"/>
    </row>
    <row r="6" spans="1:1" ht="175">
      <c r="A6" s="2" t="s">
        <v>69</v>
      </c>
    </row>
    <row r="7" spans="1:1" ht="9" customHeight="1">
      <c r="A7" s="2"/>
    </row>
    <row r="8" spans="1:1" ht="75">
      <c r="A8" s="2" t="s">
        <v>70</v>
      </c>
    </row>
    <row r="9" spans="1:1" ht="11" customHeight="1">
      <c r="A9" s="2"/>
    </row>
    <row r="10" spans="1:1" ht="75">
      <c r="A10" s="2" t="s">
        <v>1</v>
      </c>
    </row>
    <row r="11" spans="1:1" ht="9" customHeight="1">
      <c r="A11" s="2"/>
    </row>
    <row r="12" spans="1:1" ht="25">
      <c r="A12" s="2" t="s">
        <v>0</v>
      </c>
    </row>
    <row r="13" spans="1:1" ht="24">
      <c r="A13" s="2"/>
    </row>
    <row r="14" spans="1:1" ht="15">
      <c r="A14" s="1"/>
    </row>
    <row r="15" spans="1:1" ht="15">
      <c r="A15" s="1"/>
    </row>
    <row r="16" spans="1:1" ht="15">
      <c r="A16" s="1"/>
    </row>
    <row r="17" spans="1:1" ht="15">
      <c r="A17" s="1"/>
    </row>
    <row r="18" spans="1:1" ht="15">
      <c r="A18" s="1"/>
    </row>
    <row r="19" spans="1:1" ht="15">
      <c r="A19" s="1"/>
    </row>
    <row r="20" spans="1:1" ht="15">
      <c r="A20" s="1"/>
    </row>
    <row r="21" spans="1:1" ht="15">
      <c r="A2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5918B-A582-A540-A9D7-159300C96C99}">
  <dimension ref="B1:J28"/>
  <sheetViews>
    <sheetView showGridLines="0" zoomScaleNormal="100" workbookViewId="0">
      <selection activeCell="J8" sqref="J8"/>
    </sheetView>
  </sheetViews>
  <sheetFormatPr baseColWidth="10" defaultRowHeight="16"/>
  <cols>
    <col min="1" max="1" width="1.1640625" style="4" customWidth="1"/>
    <col min="2" max="2" width="10.83203125" style="4"/>
    <col min="3" max="3" width="46.5" style="4" customWidth="1"/>
    <col min="4" max="4" width="30.6640625" style="4" customWidth="1"/>
    <col min="5" max="5" width="33.33203125" style="4" customWidth="1"/>
    <col min="6" max="6" width="22.83203125" style="4" customWidth="1"/>
    <col min="7" max="7" width="15.33203125" style="4" customWidth="1"/>
    <col min="8" max="16384" width="10.83203125" style="4"/>
  </cols>
  <sheetData>
    <row r="1" spans="2:10" ht="24">
      <c r="B1" s="5" t="s">
        <v>55</v>
      </c>
    </row>
    <row r="2" spans="2:10" s="8" customFormat="1" ht="12" customHeight="1" thickBot="1"/>
    <row r="3" spans="2:10" s="9" customFormat="1" ht="77" customHeight="1" thickBot="1">
      <c r="B3" s="10" t="s">
        <v>54</v>
      </c>
      <c r="C3" s="11" t="s">
        <v>53</v>
      </c>
      <c r="D3" s="11" t="s">
        <v>52</v>
      </c>
      <c r="E3" s="12" t="s">
        <v>51</v>
      </c>
      <c r="F3" s="12" t="s">
        <v>68</v>
      </c>
      <c r="G3" s="12" t="s">
        <v>74</v>
      </c>
      <c r="H3" s="13" t="s">
        <v>50</v>
      </c>
      <c r="I3" s="14"/>
      <c r="J3" s="14"/>
    </row>
    <row r="4" spans="2:10" s="8" customFormat="1" ht="21" thickBot="1">
      <c r="B4" s="50" t="s">
        <v>49</v>
      </c>
      <c r="C4" s="15" t="s">
        <v>48</v>
      </c>
      <c r="D4" s="15" t="s">
        <v>29</v>
      </c>
      <c r="E4" s="16">
        <v>43915</v>
      </c>
      <c r="F4" s="17">
        <v>300</v>
      </c>
      <c r="G4" s="18">
        <f>LOOKUP(2,1/([1]FR!W2:AY2&lt;&gt;""),[1]FR!W2:AY2)</f>
        <v>120.70699999999999</v>
      </c>
      <c r="H4" s="17"/>
      <c r="I4" s="19"/>
      <c r="J4" s="19"/>
    </row>
    <row r="5" spans="2:10" s="8" customFormat="1" ht="59" customHeight="1" thickBot="1">
      <c r="B5" s="48"/>
      <c r="C5" s="15" t="s">
        <v>46</v>
      </c>
      <c r="D5" s="15" t="s">
        <v>45</v>
      </c>
      <c r="E5" s="20" t="s">
        <v>44</v>
      </c>
      <c r="F5" s="17" t="s">
        <v>43</v>
      </c>
      <c r="G5" s="18">
        <f>LOOKUP(2,1/([1]DE!W9:AY9&lt;&gt;""),[1]DE!W9:AY9)</f>
        <v>45.3</v>
      </c>
      <c r="H5" s="17" t="s">
        <v>42</v>
      </c>
      <c r="I5" s="19"/>
      <c r="J5" s="19"/>
    </row>
    <row r="6" spans="2:10" s="8" customFormat="1" ht="41" thickBot="1">
      <c r="B6" s="49" t="s">
        <v>47</v>
      </c>
      <c r="C6" s="15" t="s">
        <v>41</v>
      </c>
      <c r="D6" s="15" t="s">
        <v>36</v>
      </c>
      <c r="E6" s="20" t="s">
        <v>40</v>
      </c>
      <c r="F6" s="17" t="s">
        <v>39</v>
      </c>
      <c r="G6" s="18">
        <f>LOOKUP(2,1/([1]DE!W5:AY5&lt;&gt;""),[1]DE!W5:AY5)</f>
        <v>6.6</v>
      </c>
      <c r="H6" s="17"/>
      <c r="I6" s="19"/>
      <c r="J6" s="19"/>
    </row>
    <row r="7" spans="2:10" s="8" customFormat="1" ht="41" thickBot="1">
      <c r="B7" s="49"/>
      <c r="C7" s="15" t="s">
        <v>38</v>
      </c>
      <c r="D7" s="15" t="s">
        <v>36</v>
      </c>
      <c r="E7" s="16">
        <v>43913</v>
      </c>
      <c r="F7" s="17" t="s">
        <v>35</v>
      </c>
      <c r="G7" s="18">
        <f>LOOKUP(2,1/([1]DE!W2:AY2&lt;&gt;""),[1]DE!W2:AY2)</f>
        <v>1</v>
      </c>
      <c r="H7" s="17"/>
      <c r="I7" s="19"/>
      <c r="J7" s="19"/>
    </row>
    <row r="8" spans="2:10" s="8" customFormat="1" ht="41" thickBot="1">
      <c r="B8" s="50"/>
      <c r="C8" s="15" t="s">
        <v>37</v>
      </c>
      <c r="D8" s="15" t="s">
        <v>36</v>
      </c>
      <c r="E8" s="16">
        <v>43913</v>
      </c>
      <c r="F8" s="17" t="s">
        <v>35</v>
      </c>
      <c r="G8" s="18">
        <f>LOOKUP(2,1/([1]DE!W4:AY4&lt;&gt;""),[1]DE!W4:AY4)</f>
        <v>2.7</v>
      </c>
      <c r="H8" s="17"/>
      <c r="I8" s="19"/>
      <c r="J8" s="19"/>
    </row>
    <row r="9" spans="2:10" s="8" customFormat="1" ht="81" thickBot="1">
      <c r="B9" s="48" t="s">
        <v>34</v>
      </c>
      <c r="C9" s="15" t="s">
        <v>33</v>
      </c>
      <c r="D9" s="15" t="s">
        <v>32</v>
      </c>
      <c r="E9" s="16">
        <v>43907</v>
      </c>
      <c r="F9" s="17">
        <v>100</v>
      </c>
      <c r="G9" s="18">
        <f>LOOKUP(2,1/([1]IT!W6:AY6&lt;&gt;""),[1]IT!W6:AY6)</f>
        <v>90.3</v>
      </c>
      <c r="H9" s="17" t="s">
        <v>31</v>
      </c>
      <c r="I9" s="19"/>
      <c r="J9" s="19"/>
    </row>
    <row r="10" spans="2:10" s="8" customFormat="1" ht="41" thickBot="1">
      <c r="B10" s="50"/>
      <c r="C10" s="15" t="s">
        <v>30</v>
      </c>
      <c r="D10" s="15" t="s">
        <v>29</v>
      </c>
      <c r="E10" s="16">
        <v>43929</v>
      </c>
      <c r="F10" s="17">
        <v>200</v>
      </c>
      <c r="G10" s="18">
        <f>LOOKUP(2,1/([1]IT!W5:AY5&lt;&gt;""),[1]IT!W5:AY5)</f>
        <v>15.5</v>
      </c>
      <c r="H10" s="17"/>
      <c r="I10" s="19"/>
      <c r="J10" s="19"/>
    </row>
    <row r="11" spans="2:10" s="8" customFormat="1" ht="61" thickBot="1">
      <c r="B11" s="50" t="s">
        <v>28</v>
      </c>
      <c r="C11" s="15" t="s">
        <v>27</v>
      </c>
      <c r="D11" s="15" t="s">
        <v>26</v>
      </c>
      <c r="E11" s="20" t="s">
        <v>25</v>
      </c>
      <c r="F11" s="17">
        <v>183</v>
      </c>
      <c r="G11" s="18">
        <f>LOOKUP(2,1/([1]ES!W2:AY2&lt;&gt;""),[1]ES!W2:AY2)</f>
        <v>103.9992</v>
      </c>
      <c r="H11" s="17" t="s">
        <v>24</v>
      </c>
      <c r="I11" s="19"/>
      <c r="J11" s="19"/>
    </row>
    <row r="12" spans="2:10" s="8" customFormat="1" ht="61" thickBot="1">
      <c r="B12" s="48" t="s">
        <v>23</v>
      </c>
      <c r="C12" s="15" t="s">
        <v>22</v>
      </c>
      <c r="D12" s="15" t="s">
        <v>21</v>
      </c>
      <c r="E12" s="20" t="s">
        <v>20</v>
      </c>
      <c r="F12" s="51" t="s">
        <v>19</v>
      </c>
      <c r="G12" s="18">
        <f>LOOKUP(2,1/([1]UK!W5:AY5&lt;&gt;""),[1]UK!W5:AY5)*1.09</f>
        <v>67.503700000000009</v>
      </c>
      <c r="H12" s="17">
        <v>10</v>
      </c>
      <c r="I12" s="19"/>
      <c r="J12" s="19"/>
    </row>
    <row r="13" spans="2:10" s="8" customFormat="1" ht="21" thickBot="1">
      <c r="B13" s="50"/>
      <c r="C13" s="15" t="s">
        <v>18</v>
      </c>
      <c r="D13" s="15" t="s">
        <v>17</v>
      </c>
      <c r="E13" s="16">
        <v>43913</v>
      </c>
      <c r="F13" s="52"/>
      <c r="G13" s="18">
        <f>LOOKUP(2,1/([1]UK!W6:AY6&lt;&gt;""),[1]UK!W6:AY6)*1.09</f>
        <v>16.607240000000001</v>
      </c>
      <c r="H13" s="17">
        <v>11</v>
      </c>
      <c r="I13" s="19"/>
      <c r="J13" s="19"/>
    </row>
    <row r="14" spans="2:10" s="8" customFormat="1" ht="19">
      <c r="B14" s="21"/>
      <c r="C14" s="19"/>
      <c r="D14" s="19"/>
      <c r="E14" s="19"/>
      <c r="F14" s="19"/>
      <c r="G14" s="19"/>
      <c r="H14" s="19"/>
      <c r="I14" s="19"/>
      <c r="J14" s="19"/>
    </row>
    <row r="15" spans="2:10" s="8" customFormat="1" ht="19">
      <c r="B15" s="22" t="s">
        <v>16</v>
      </c>
      <c r="C15" s="19"/>
      <c r="D15" s="19"/>
      <c r="E15" s="19"/>
      <c r="F15" s="19"/>
      <c r="G15" s="19"/>
      <c r="H15" s="19"/>
      <c r="I15" s="19"/>
      <c r="J15" s="19"/>
    </row>
    <row r="16" spans="2:10" s="8" customFormat="1" ht="19">
      <c r="B16" s="22" t="s">
        <v>15</v>
      </c>
      <c r="C16" s="19"/>
      <c r="D16" s="19"/>
      <c r="E16" s="19"/>
      <c r="F16" s="19"/>
      <c r="G16" s="19"/>
      <c r="H16" s="19"/>
      <c r="I16" s="19"/>
      <c r="J16" s="19"/>
    </row>
    <row r="17" spans="2:10" s="8" customFormat="1" ht="19">
      <c r="B17" s="22" t="s">
        <v>14</v>
      </c>
      <c r="C17" s="19"/>
      <c r="D17" s="19"/>
      <c r="E17" s="19"/>
      <c r="F17" s="19"/>
      <c r="G17" s="19"/>
      <c r="H17" s="19"/>
      <c r="I17" s="19"/>
      <c r="J17" s="19"/>
    </row>
    <row r="18" spans="2:10" s="8" customFormat="1" ht="19">
      <c r="B18" s="22" t="s">
        <v>13</v>
      </c>
      <c r="C18" s="19"/>
      <c r="D18" s="19"/>
      <c r="E18" s="19"/>
      <c r="F18" s="19"/>
      <c r="G18" s="19"/>
      <c r="H18" s="19"/>
      <c r="I18" s="19"/>
      <c r="J18" s="19"/>
    </row>
    <row r="19" spans="2:10" s="8" customFormat="1" ht="19">
      <c r="B19" s="22" t="s">
        <v>12</v>
      </c>
      <c r="C19" s="19"/>
      <c r="D19" s="19"/>
      <c r="E19" s="19"/>
      <c r="F19" s="19"/>
      <c r="G19" s="19"/>
      <c r="H19" s="19"/>
      <c r="I19" s="19"/>
      <c r="J19" s="19"/>
    </row>
    <row r="20" spans="2:10" s="8" customFormat="1" ht="19">
      <c r="B20" s="22" t="s">
        <v>11</v>
      </c>
      <c r="C20" s="19"/>
      <c r="D20" s="19"/>
      <c r="E20" s="19"/>
      <c r="F20" s="19"/>
      <c r="G20" s="19"/>
      <c r="H20" s="19"/>
      <c r="I20" s="19"/>
      <c r="J20" s="19"/>
    </row>
    <row r="21" spans="2:10" s="8" customFormat="1" ht="19">
      <c r="B21" s="22" t="s">
        <v>10</v>
      </c>
      <c r="C21" s="19"/>
      <c r="D21" s="19"/>
      <c r="E21" s="19"/>
      <c r="F21" s="19"/>
      <c r="G21" s="19"/>
      <c r="H21" s="19"/>
      <c r="I21" s="19"/>
      <c r="J21" s="19"/>
    </row>
    <row r="22" spans="2:10" s="8" customFormat="1" ht="19">
      <c r="B22" s="22" t="s">
        <v>9</v>
      </c>
      <c r="C22" s="19"/>
      <c r="D22" s="19"/>
      <c r="E22" s="19"/>
      <c r="F22" s="19"/>
      <c r="G22" s="19"/>
      <c r="H22" s="19"/>
      <c r="I22" s="19"/>
      <c r="J22" s="19"/>
    </row>
    <row r="23" spans="2:10" s="8" customFormat="1" ht="19">
      <c r="B23" s="22" t="s">
        <v>8</v>
      </c>
      <c r="C23" s="19"/>
      <c r="D23" s="19"/>
      <c r="E23" s="19"/>
      <c r="F23" s="19"/>
      <c r="G23" s="19"/>
      <c r="H23" s="19"/>
      <c r="I23" s="19"/>
      <c r="J23" s="19"/>
    </row>
    <row r="24" spans="2:10" s="8" customFormat="1" ht="19">
      <c r="B24" s="22" t="s">
        <v>7</v>
      </c>
      <c r="C24" s="19"/>
      <c r="D24" s="19"/>
      <c r="E24" s="19"/>
      <c r="F24" s="19"/>
      <c r="G24" s="19"/>
      <c r="H24" s="19"/>
      <c r="I24" s="19"/>
      <c r="J24" s="19"/>
    </row>
    <row r="25" spans="2:10" s="8" customFormat="1" ht="19">
      <c r="B25" s="22" t="s">
        <v>6</v>
      </c>
      <c r="C25" s="19"/>
      <c r="D25" s="19"/>
      <c r="E25" s="19"/>
      <c r="F25" s="19"/>
      <c r="G25" s="19"/>
      <c r="H25" s="19"/>
      <c r="I25" s="19"/>
      <c r="J25" s="19"/>
    </row>
    <row r="26" spans="2:10" s="8" customFormat="1" ht="19">
      <c r="B26" s="22" t="s">
        <v>5</v>
      </c>
      <c r="C26" s="19"/>
      <c r="D26" s="19"/>
      <c r="E26" s="19"/>
      <c r="F26" s="19"/>
      <c r="G26" s="19"/>
      <c r="H26" s="19"/>
      <c r="I26" s="19"/>
      <c r="J26" s="19"/>
    </row>
    <row r="27" spans="2:10" s="8" customFormat="1" ht="19">
      <c r="B27" s="19"/>
      <c r="C27" s="19"/>
      <c r="D27" s="19"/>
      <c r="E27" s="19"/>
      <c r="F27" s="19"/>
      <c r="G27" s="19"/>
      <c r="H27" s="19"/>
      <c r="I27" s="19"/>
      <c r="J27" s="19"/>
    </row>
    <row r="28" spans="2:10" s="8" customFormat="1" ht="19">
      <c r="B28" s="22" t="s">
        <v>4</v>
      </c>
      <c r="C28" s="19"/>
      <c r="D28" s="19"/>
      <c r="E28" s="19"/>
      <c r="F28" s="19"/>
      <c r="G28" s="19"/>
      <c r="H28" s="19"/>
      <c r="I28" s="19"/>
      <c r="J28" s="19"/>
    </row>
  </sheetData>
  <hyperlinks>
    <hyperlink ref="B18" r:id="rId1" location="_ftnref3" display="https://www.bruegel.org/2020/07/government-guaranteed-bank-lending-beyond-the-headline-numbers/ - _ftnref3" xr:uid="{C5BE9AFD-FAFE-2643-9934-8D836DE751F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4492E-7592-1A4D-8EF5-B66B107294DE}">
  <dimension ref="B1:AF28"/>
  <sheetViews>
    <sheetView showGridLines="0" workbookViewId="0">
      <selection activeCell="C15" sqref="C15"/>
    </sheetView>
  </sheetViews>
  <sheetFormatPr baseColWidth="10" defaultColWidth="11.5" defaultRowHeight="19"/>
  <cols>
    <col min="1" max="1" width="1" style="23" customWidth="1"/>
    <col min="2" max="2" width="18.6640625" style="23" customWidth="1"/>
    <col min="3" max="4" width="11.5" style="23"/>
    <col min="5" max="5" width="11.6640625" style="23" bestFit="1" customWidth="1"/>
    <col min="6" max="28" width="11.5" style="23"/>
    <col min="29" max="29" width="11.5" style="3"/>
    <col min="30" max="16384" width="11.5" style="23"/>
  </cols>
  <sheetData>
    <row r="1" spans="2:32" ht="24">
      <c r="B1" s="46" t="s">
        <v>64</v>
      </c>
    </row>
    <row r="2" spans="2:32" ht="11" customHeight="1" thickBot="1">
      <c r="AC2" s="23"/>
    </row>
    <row r="3" spans="2:32" s="24" customFormat="1">
      <c r="B3" s="25" t="s">
        <v>56</v>
      </c>
      <c r="C3" s="26">
        <v>14</v>
      </c>
      <c r="D3" s="26">
        <v>15</v>
      </c>
      <c r="E3" s="26">
        <v>16</v>
      </c>
      <c r="F3" s="26">
        <v>17</v>
      </c>
      <c r="G3" s="26">
        <v>18</v>
      </c>
      <c r="H3" s="26">
        <v>19</v>
      </c>
      <c r="I3" s="26">
        <v>20</v>
      </c>
      <c r="J3" s="26">
        <v>21</v>
      </c>
      <c r="K3" s="26">
        <v>22</v>
      </c>
      <c r="L3" s="26">
        <v>23</v>
      </c>
      <c r="M3" s="26">
        <v>24</v>
      </c>
      <c r="N3" s="26">
        <v>25</v>
      </c>
      <c r="O3" s="26">
        <v>26</v>
      </c>
      <c r="P3" s="26">
        <v>27</v>
      </c>
      <c r="Q3" s="26">
        <v>28</v>
      </c>
      <c r="R3" s="26">
        <v>29</v>
      </c>
      <c r="S3" s="26">
        <v>30</v>
      </c>
      <c r="T3" s="26">
        <v>31</v>
      </c>
      <c r="U3" s="26">
        <v>32</v>
      </c>
      <c r="V3" s="26">
        <v>33</v>
      </c>
      <c r="W3" s="26">
        <v>34</v>
      </c>
      <c r="X3" s="26">
        <v>35</v>
      </c>
      <c r="Y3" s="26">
        <v>36</v>
      </c>
      <c r="Z3" s="26">
        <v>37</v>
      </c>
      <c r="AA3" s="26">
        <v>38</v>
      </c>
      <c r="AB3" s="26">
        <v>39</v>
      </c>
      <c r="AC3" s="26">
        <v>40</v>
      </c>
      <c r="AD3" s="26">
        <v>41</v>
      </c>
      <c r="AE3" s="26">
        <v>42</v>
      </c>
      <c r="AF3" s="27">
        <v>43</v>
      </c>
    </row>
    <row r="4" spans="2:32" ht="20" thickBot="1">
      <c r="B4" s="47" t="s">
        <v>57</v>
      </c>
      <c r="C4" s="29">
        <v>43920</v>
      </c>
      <c r="D4" s="29">
        <v>43927</v>
      </c>
      <c r="E4" s="29">
        <v>43934</v>
      </c>
      <c r="F4" s="29">
        <v>43941</v>
      </c>
      <c r="G4" s="29">
        <v>43948</v>
      </c>
      <c r="H4" s="29">
        <v>43955</v>
      </c>
      <c r="I4" s="29">
        <v>43962</v>
      </c>
      <c r="J4" s="29">
        <v>43969</v>
      </c>
      <c r="K4" s="29">
        <v>43976</v>
      </c>
      <c r="L4" s="29">
        <v>43983</v>
      </c>
      <c r="M4" s="29">
        <v>43990</v>
      </c>
      <c r="N4" s="29">
        <v>43997</v>
      </c>
      <c r="O4" s="29">
        <v>44004</v>
      </c>
      <c r="P4" s="29">
        <v>44011</v>
      </c>
      <c r="Q4" s="29">
        <v>44018</v>
      </c>
      <c r="R4" s="29">
        <v>44025</v>
      </c>
      <c r="S4" s="29">
        <v>44032</v>
      </c>
      <c r="T4" s="29">
        <v>44039</v>
      </c>
      <c r="U4" s="29">
        <v>44046</v>
      </c>
      <c r="V4" s="29">
        <v>44053</v>
      </c>
      <c r="W4" s="29">
        <v>44060</v>
      </c>
      <c r="X4" s="29">
        <v>44067</v>
      </c>
      <c r="Y4" s="29">
        <v>44074</v>
      </c>
      <c r="Z4" s="29">
        <v>44081</v>
      </c>
      <c r="AA4" s="29">
        <v>44088</v>
      </c>
      <c r="AB4" s="29">
        <v>44095</v>
      </c>
      <c r="AC4" s="29">
        <v>44102</v>
      </c>
      <c r="AD4" s="29">
        <v>44109</v>
      </c>
      <c r="AE4" s="29">
        <v>44116</v>
      </c>
      <c r="AF4" s="30">
        <v>44123</v>
      </c>
    </row>
    <row r="5" spans="2:32">
      <c r="B5" s="31" t="s">
        <v>58</v>
      </c>
      <c r="C5" s="32" t="e">
        <v>#N/A</v>
      </c>
      <c r="D5" s="32" t="e">
        <v>#N/A</v>
      </c>
      <c r="E5" s="32" t="e">
        <v>#N/A</v>
      </c>
      <c r="F5" s="32">
        <v>42.64</v>
      </c>
      <c r="G5" s="32" t="e">
        <v>#N/A</v>
      </c>
      <c r="H5" s="32">
        <v>65.8</v>
      </c>
      <c r="I5" s="32">
        <v>77.63</v>
      </c>
      <c r="J5" s="32">
        <v>82</v>
      </c>
      <c r="K5" s="32">
        <v>87.34</v>
      </c>
      <c r="L5" s="32">
        <v>96.14</v>
      </c>
      <c r="M5" s="32">
        <v>100.0603</v>
      </c>
      <c r="N5" s="32">
        <v>104.1</v>
      </c>
      <c r="O5" s="33">
        <v>105.816</v>
      </c>
      <c r="P5" s="33">
        <v>108.22799999999999</v>
      </c>
      <c r="Q5" s="32">
        <v>110.364</v>
      </c>
      <c r="R5" s="32" t="e">
        <v>#N/A</v>
      </c>
      <c r="S5" s="32">
        <v>115.1</v>
      </c>
      <c r="T5" s="32" t="e">
        <v>#N/A</v>
      </c>
      <c r="U5" s="32" t="e">
        <v>#N/A</v>
      </c>
      <c r="V5" s="32">
        <v>117.395</v>
      </c>
      <c r="W5" s="32" t="e">
        <v>#N/A</v>
      </c>
      <c r="X5" s="32">
        <v>118.15600000000001</v>
      </c>
      <c r="Y5" s="32">
        <v>118.558742783</v>
      </c>
      <c r="Z5" s="32">
        <v>119.109779934</v>
      </c>
      <c r="AA5" s="32" t="e">
        <v>#N/A</v>
      </c>
      <c r="AB5" s="32" t="e">
        <v>#N/A</v>
      </c>
      <c r="AC5" s="32">
        <v>120.70699999999999</v>
      </c>
      <c r="AD5" s="32" t="e">
        <v>#N/A</v>
      </c>
      <c r="AE5" s="32" t="e">
        <v>#N/A</v>
      </c>
      <c r="AF5" s="34" t="e">
        <v>#N/A</v>
      </c>
    </row>
    <row r="6" spans="2:32">
      <c r="B6" s="31" t="s">
        <v>59</v>
      </c>
      <c r="C6" s="32" t="e">
        <v>#N/A</v>
      </c>
      <c r="D6" s="32" t="e">
        <v>#N/A</v>
      </c>
      <c r="E6" s="32" t="e">
        <v>#N/A</v>
      </c>
      <c r="F6" s="32" t="e">
        <v>#N/A</v>
      </c>
      <c r="G6" s="32" t="e">
        <v>#N/A</v>
      </c>
      <c r="H6" s="32">
        <v>36.83</v>
      </c>
      <c r="I6" s="32" t="e">
        <v>#N/A</v>
      </c>
      <c r="J6" s="32">
        <v>50.85</v>
      </c>
      <c r="K6" s="32" t="e">
        <v>#N/A</v>
      </c>
      <c r="L6" s="32">
        <v>63.16</v>
      </c>
      <c r="M6" s="32" t="e">
        <v>#N/A</v>
      </c>
      <c r="N6" s="32">
        <v>69.023799999999994</v>
      </c>
      <c r="O6" s="32" t="e">
        <v>#N/A</v>
      </c>
      <c r="P6" s="33">
        <v>84.974599999999995</v>
      </c>
      <c r="Q6" s="32" t="e">
        <v>#N/A</v>
      </c>
      <c r="R6" s="32">
        <v>89.706199999999995</v>
      </c>
      <c r="S6" s="32" t="e">
        <v>#N/A</v>
      </c>
      <c r="T6" s="32">
        <v>94.764399999999995</v>
      </c>
      <c r="U6" s="32" t="e">
        <v>#N/A</v>
      </c>
      <c r="V6" s="32">
        <v>97.856099999999998</v>
      </c>
      <c r="W6" s="32" t="e">
        <v>#N/A</v>
      </c>
      <c r="X6" s="32" t="e">
        <v>#N/A</v>
      </c>
      <c r="Y6" s="32">
        <v>98.878299999999996</v>
      </c>
      <c r="Z6" s="32" t="e">
        <v>#N/A</v>
      </c>
      <c r="AA6" s="32">
        <v>100.0004</v>
      </c>
      <c r="AB6" s="32" t="e">
        <v>#N/A</v>
      </c>
      <c r="AC6" s="32">
        <v>102.1435</v>
      </c>
      <c r="AD6" s="32" t="e">
        <v>#N/A</v>
      </c>
      <c r="AE6" s="32">
        <v>103.9992</v>
      </c>
      <c r="AF6" s="34" t="e">
        <v>#N/A</v>
      </c>
    </row>
    <row r="7" spans="2:32">
      <c r="B7" s="31" t="s">
        <v>23</v>
      </c>
      <c r="C7" s="32">
        <v>2.2059267400000002</v>
      </c>
      <c r="D7" s="32">
        <v>6.8837228748300001</v>
      </c>
      <c r="E7" s="32">
        <v>9.8868766100000016</v>
      </c>
      <c r="F7" s="32">
        <v>15.110932690000002</v>
      </c>
      <c r="G7" s="32">
        <v>22.17670618</v>
      </c>
      <c r="H7" s="32">
        <v>25.322503950000002</v>
      </c>
      <c r="I7" s="32">
        <v>36.620730000000002</v>
      </c>
      <c r="J7" s="32">
        <v>46.344620000000006</v>
      </c>
      <c r="K7" s="32">
        <v>50.618510000000001</v>
      </c>
      <c r="L7" s="32">
        <v>51.781540000000007</v>
      </c>
      <c r="M7" s="32">
        <v>55.829800000000006</v>
      </c>
      <c r="N7" s="32">
        <v>61.017110000000002</v>
      </c>
      <c r="O7" s="33">
        <v>64.654440000000008</v>
      </c>
      <c r="P7" s="33">
        <v>65.973340000000007</v>
      </c>
      <c r="Q7" s="32">
        <v>68.852030000000013</v>
      </c>
      <c r="R7" s="32">
        <v>69.825400000000002</v>
      </c>
      <c r="S7" s="32">
        <v>72.591819999999998</v>
      </c>
      <c r="T7" s="32">
        <v>72.837070000000011</v>
      </c>
      <c r="U7" s="32">
        <v>74.286225000000016</v>
      </c>
      <c r="V7" s="32">
        <v>75.206457499999999</v>
      </c>
      <c r="W7" s="32">
        <v>76.498380000000012</v>
      </c>
      <c r="X7" s="32" t="e">
        <v>#N/A</v>
      </c>
      <c r="Y7" s="32" t="e">
        <v>#N/A</v>
      </c>
      <c r="Z7" s="32" t="e">
        <v>#N/A</v>
      </c>
      <c r="AA7" s="32" t="e">
        <v>#N/A</v>
      </c>
      <c r="AB7" s="32">
        <v>80.988090000000014</v>
      </c>
      <c r="AC7" s="32" t="e">
        <v>#N/A</v>
      </c>
      <c r="AD7" s="32" t="e">
        <v>#N/A</v>
      </c>
      <c r="AE7" s="32" t="e">
        <v>#N/A</v>
      </c>
      <c r="AF7" s="34">
        <v>84.110940000000014</v>
      </c>
    </row>
    <row r="8" spans="2:32">
      <c r="B8" s="31" t="s">
        <v>60</v>
      </c>
      <c r="C8" s="32" t="e">
        <v>#N/A</v>
      </c>
      <c r="D8" s="32" t="e">
        <v>#N/A</v>
      </c>
      <c r="E8" s="32">
        <v>1.2</v>
      </c>
      <c r="F8" s="32">
        <v>3.1</v>
      </c>
      <c r="G8" s="32" t="e">
        <v>#N/A</v>
      </c>
      <c r="H8" s="32" t="e">
        <v>#N/A</v>
      </c>
      <c r="I8" s="32">
        <v>7.74</v>
      </c>
      <c r="J8" s="32">
        <v>12.952</v>
      </c>
      <c r="K8" s="32">
        <v>18.004000000000001</v>
      </c>
      <c r="L8" s="32">
        <v>22.617999999999999</v>
      </c>
      <c r="M8" s="32">
        <v>28.24</v>
      </c>
      <c r="N8" s="32">
        <v>33.228999999999999</v>
      </c>
      <c r="O8" s="33">
        <v>39.557000000000002</v>
      </c>
      <c r="P8" s="33">
        <v>51.2</v>
      </c>
      <c r="Q8" s="32">
        <v>56.2</v>
      </c>
      <c r="R8" s="32">
        <v>61</v>
      </c>
      <c r="S8" s="32">
        <v>66</v>
      </c>
      <c r="T8" s="32">
        <v>71.099999999999994</v>
      </c>
      <c r="U8" s="32">
        <v>76.099999999999994</v>
      </c>
      <c r="V8" s="32">
        <v>80.2</v>
      </c>
      <c r="W8" s="32">
        <v>82.3</v>
      </c>
      <c r="X8" s="32">
        <v>84.600000000000009</v>
      </c>
      <c r="Y8" s="32">
        <v>87</v>
      </c>
      <c r="Z8" s="32">
        <v>89.9</v>
      </c>
      <c r="AA8" s="32">
        <v>93</v>
      </c>
      <c r="AB8" s="32" t="e">
        <v>#N/A</v>
      </c>
      <c r="AC8" s="32">
        <v>99.2</v>
      </c>
      <c r="AD8" s="32">
        <v>103</v>
      </c>
      <c r="AE8" s="32">
        <v>105.8</v>
      </c>
      <c r="AF8" s="34" t="e">
        <v>#N/A</v>
      </c>
    </row>
    <row r="9" spans="2:32" ht="20" thickBot="1">
      <c r="B9" s="28" t="s">
        <v>61</v>
      </c>
      <c r="C9" s="35">
        <v>1.8</v>
      </c>
      <c r="D9" s="35">
        <v>3.9770000000000003</v>
      </c>
      <c r="E9" s="35">
        <v>7.8490000000000002</v>
      </c>
      <c r="F9" s="35">
        <v>10.266</v>
      </c>
      <c r="G9" s="35">
        <v>12.73</v>
      </c>
      <c r="H9" s="35">
        <v>17.268999999999998</v>
      </c>
      <c r="I9" s="35">
        <v>22.02</v>
      </c>
      <c r="J9" s="35">
        <v>24.722000000000001</v>
      </c>
      <c r="K9" s="35">
        <v>27.023000000000003</v>
      </c>
      <c r="L9" s="35">
        <v>28.491000000000003</v>
      </c>
      <c r="M9" s="35">
        <v>31.334700000000005</v>
      </c>
      <c r="N9" s="35">
        <v>33.349700000000006</v>
      </c>
      <c r="O9" s="35">
        <v>34.894275000000007</v>
      </c>
      <c r="P9" s="35">
        <v>38.029850000000003</v>
      </c>
      <c r="Q9" s="35">
        <v>39.889637500000006</v>
      </c>
      <c r="R9" s="35">
        <v>41.393425000000008</v>
      </c>
      <c r="S9" s="35">
        <v>47.703000000000003</v>
      </c>
      <c r="T9" s="35" t="e">
        <v>#N/A</v>
      </c>
      <c r="U9" s="35" t="e">
        <v>#N/A</v>
      </c>
      <c r="V9" s="35">
        <v>51.989000000000004</v>
      </c>
      <c r="W9" s="35" t="e">
        <v>#N/A</v>
      </c>
      <c r="X9" s="35" t="e">
        <v>#N/A</v>
      </c>
      <c r="Y9" s="35">
        <v>53.6</v>
      </c>
      <c r="Z9" s="35">
        <v>54.222999999999999</v>
      </c>
      <c r="AA9" s="35">
        <v>54.5</v>
      </c>
      <c r="AB9" s="35">
        <v>54.9</v>
      </c>
      <c r="AC9" s="35" t="e">
        <v>#N/A</v>
      </c>
      <c r="AD9" s="35" t="e">
        <v>#N/A</v>
      </c>
      <c r="AE9" s="35" t="e">
        <v>#N/A</v>
      </c>
      <c r="AF9" s="36">
        <v>55.599999999999994</v>
      </c>
    </row>
    <row r="10" spans="2:32">
      <c r="S10" s="23" t="s">
        <v>66</v>
      </c>
      <c r="AC10" s="23"/>
    </row>
    <row r="11" spans="2:32">
      <c r="B11" s="37" t="s">
        <v>65</v>
      </c>
      <c r="AC11" s="23"/>
    </row>
    <row r="12" spans="2:32">
      <c r="B12" s="38" t="s">
        <v>4</v>
      </c>
      <c r="AC12" s="23"/>
    </row>
    <row r="13" spans="2:32" ht="6" customHeight="1"/>
    <row r="14" spans="2:32">
      <c r="B14" s="37" t="s">
        <v>62</v>
      </c>
      <c r="AC14" s="23"/>
    </row>
    <row r="15" spans="2:32">
      <c r="B15" s="39" t="s">
        <v>63</v>
      </c>
      <c r="C15" s="40">
        <v>1.0900000000000001</v>
      </c>
      <c r="D15" s="41"/>
      <c r="AC15" s="23"/>
    </row>
    <row r="16" spans="2:32">
      <c r="B16" s="42" t="s">
        <v>67</v>
      </c>
      <c r="C16" s="43"/>
      <c r="D16" s="44"/>
      <c r="AC16" s="23"/>
    </row>
    <row r="17" spans="2:29">
      <c r="D17" s="32"/>
      <c r="AC17" s="23"/>
    </row>
    <row r="18" spans="2:29">
      <c r="D18" s="32"/>
      <c r="AC18" s="23"/>
    </row>
    <row r="21" spans="2:29">
      <c r="B21" s="45"/>
      <c r="C21" s="45"/>
      <c r="AC21" s="23"/>
    </row>
    <row r="22" spans="2:29">
      <c r="D22" s="32"/>
      <c r="AC22" s="23"/>
    </row>
    <row r="23" spans="2:29">
      <c r="D23" s="32"/>
      <c r="AC23" s="23"/>
    </row>
    <row r="24" spans="2:29">
      <c r="D24" s="32"/>
      <c r="AC24" s="23"/>
    </row>
    <row r="25" spans="2:29">
      <c r="D25" s="32"/>
      <c r="AC25" s="23"/>
    </row>
    <row r="26" spans="2:29">
      <c r="D26" s="32"/>
      <c r="AC26" s="23"/>
    </row>
    <row r="27" spans="2:29">
      <c r="AC27" s="23"/>
    </row>
    <row r="28" spans="2:29">
      <c r="AC28" s="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D9C96-DA81-324F-B75E-E43AC6257598}">
  <dimension ref="B1:AC21"/>
  <sheetViews>
    <sheetView showGridLines="0" tabSelected="1" zoomScale="142" workbookViewId="0">
      <selection activeCell="X14" sqref="X14"/>
    </sheetView>
  </sheetViews>
  <sheetFormatPr baseColWidth="10" defaultColWidth="11.5" defaultRowHeight="19"/>
  <cols>
    <col min="1" max="1" width="1" style="23" customWidth="1"/>
    <col min="2" max="2" width="18.6640625" style="23" customWidth="1"/>
    <col min="3" max="4" width="11.5" style="23"/>
    <col min="5" max="5" width="11.6640625" style="23" bestFit="1" customWidth="1"/>
    <col min="6" max="28" width="11.5" style="23"/>
    <col min="29" max="29" width="11.5" style="3"/>
    <col min="30" max="16384" width="11.5" style="23"/>
  </cols>
  <sheetData>
    <row r="1" spans="2:29" ht="24">
      <c r="B1" s="46" t="s">
        <v>72</v>
      </c>
    </row>
    <row r="2" spans="2:29" ht="11" customHeight="1" thickBot="1">
      <c r="AC2" s="23"/>
    </row>
    <row r="3" spans="2:29" s="24" customFormat="1">
      <c r="B3" s="25" t="s">
        <v>56</v>
      </c>
      <c r="C3" s="26">
        <v>14</v>
      </c>
      <c r="D3" s="26">
        <v>15</v>
      </c>
      <c r="E3" s="26">
        <v>16</v>
      </c>
      <c r="F3" s="26">
        <v>17</v>
      </c>
      <c r="G3" s="26">
        <v>18</v>
      </c>
      <c r="H3" s="26">
        <v>19</v>
      </c>
      <c r="I3" s="26">
        <v>20</v>
      </c>
      <c r="J3" s="26">
        <v>21</v>
      </c>
      <c r="K3" s="26">
        <v>22</v>
      </c>
      <c r="L3" s="26">
        <v>23</v>
      </c>
      <c r="M3" s="26">
        <v>24</v>
      </c>
      <c r="N3" s="26">
        <v>25</v>
      </c>
      <c r="O3" s="26">
        <v>26</v>
      </c>
      <c r="P3" s="26">
        <v>27</v>
      </c>
      <c r="Q3" s="26">
        <v>28</v>
      </c>
      <c r="R3" s="26">
        <v>29</v>
      </c>
      <c r="S3" s="26">
        <v>30</v>
      </c>
      <c r="T3" s="26">
        <v>31</v>
      </c>
      <c r="U3" s="26">
        <v>32</v>
      </c>
      <c r="V3" s="26">
        <v>33</v>
      </c>
      <c r="W3" s="26">
        <v>34</v>
      </c>
      <c r="X3" s="26">
        <v>35</v>
      </c>
      <c r="Y3" s="26">
        <v>36</v>
      </c>
      <c r="Z3" s="26">
        <v>37</v>
      </c>
      <c r="AA3" s="26">
        <v>38</v>
      </c>
      <c r="AB3" s="27">
        <v>39</v>
      </c>
    </row>
    <row r="4" spans="2:29" ht="20" thickBot="1">
      <c r="B4" s="47" t="s">
        <v>57</v>
      </c>
      <c r="C4" s="53">
        <v>43920</v>
      </c>
      <c r="D4" s="53">
        <v>43927</v>
      </c>
      <c r="E4" s="53">
        <v>43934</v>
      </c>
      <c r="F4" s="53">
        <v>43941</v>
      </c>
      <c r="G4" s="53">
        <v>43948</v>
      </c>
      <c r="H4" s="53">
        <v>43955</v>
      </c>
      <c r="I4" s="53">
        <v>43962</v>
      </c>
      <c r="J4" s="53">
        <v>43969</v>
      </c>
      <c r="K4" s="53">
        <v>43976</v>
      </c>
      <c r="L4" s="53">
        <v>43983</v>
      </c>
      <c r="M4" s="53">
        <v>43990</v>
      </c>
      <c r="N4" s="53">
        <v>43997</v>
      </c>
      <c r="O4" s="53">
        <v>44004</v>
      </c>
      <c r="P4" s="53">
        <v>44011</v>
      </c>
      <c r="Q4" s="53">
        <v>44018</v>
      </c>
      <c r="R4" s="53">
        <v>44025</v>
      </c>
      <c r="S4" s="53">
        <v>44032</v>
      </c>
      <c r="T4" s="53">
        <v>44039</v>
      </c>
      <c r="U4" s="53">
        <v>44046</v>
      </c>
      <c r="V4" s="53">
        <v>44053</v>
      </c>
      <c r="W4" s="53">
        <v>44060</v>
      </c>
      <c r="X4" s="53">
        <v>44067</v>
      </c>
      <c r="Y4" s="53">
        <v>44074</v>
      </c>
      <c r="Z4" s="53">
        <v>44081</v>
      </c>
      <c r="AA4" s="53">
        <v>44088</v>
      </c>
      <c r="AB4" s="54">
        <v>44095</v>
      </c>
      <c r="AC4" s="23"/>
    </row>
    <row r="5" spans="2:29">
      <c r="B5" s="55" t="s">
        <v>58</v>
      </c>
      <c r="C5" s="56" t="e">
        <f>'Table 2'!C5/'Table 3'!$C16</f>
        <v>#N/A</v>
      </c>
      <c r="D5" s="57" t="e">
        <f>'Table 2'!D5/'Table 3'!$C16</f>
        <v>#N/A</v>
      </c>
      <c r="E5" s="57" t="e">
        <f>'Table 2'!E5/'Table 3'!$C16</f>
        <v>#N/A</v>
      </c>
      <c r="F5" s="57">
        <f>'Table 2'!F5/'Table 3'!$C16</f>
        <v>1.7648480674416989E-2</v>
      </c>
      <c r="G5" s="57" t="e">
        <f>'Table 2'!G5/'Table 3'!$C16</f>
        <v>#N/A</v>
      </c>
      <c r="H5" s="57">
        <f>'Table 2'!H5/'Table 3'!$C16</f>
        <v>2.7234287719902384E-2</v>
      </c>
      <c r="I5" s="57">
        <f>'Table 2'!I5/'Table 3'!$C16</f>
        <v>3.2130664980182709E-2</v>
      </c>
      <c r="J5" s="57">
        <f>'Table 2'!J5/'Table 3'!$C16</f>
        <v>3.3939385912340359E-2</v>
      </c>
      <c r="K5" s="57">
        <f>'Table 2'!K5/'Table 3'!$C16</f>
        <v>3.6149584946143988E-2</v>
      </c>
      <c r="L5" s="57">
        <f>'Table 2'!L5/'Table 3'!$C16</f>
        <v>3.9791860507468316E-2</v>
      </c>
      <c r="M5" s="57">
        <f>'Table 2'!M5/'Table 3'!$C16</f>
        <v>4.1414452880543295E-2</v>
      </c>
      <c r="N5" s="57">
        <f>'Table 2'!N5/'Table 3'!$C16</f>
        <v>4.3086464310666234E-2</v>
      </c>
      <c r="O5" s="57">
        <f>'Table 2'!O5/'Table 3'!$C16</f>
        <v>4.3796708045124484E-2</v>
      </c>
      <c r="P5" s="57">
        <f>'Table 2'!P5/'Table 3'!$C16</f>
        <v>4.4795022664887468E-2</v>
      </c>
      <c r="Q5" s="57">
        <f>'Table 2'!Q5/'Table 3'!$C16</f>
        <v>4.567910227840892E-2</v>
      </c>
      <c r="R5" s="57" t="e">
        <f>'Table 2'!R5/'Table 3'!$C16</f>
        <v>#N/A</v>
      </c>
      <c r="S5" s="57">
        <f>'Table 2'!S5/'Table 3'!$C16</f>
        <v>4.7639308762321649E-2</v>
      </c>
      <c r="T5" s="57" t="e">
        <f>'Table 2'!T5/'Table 3'!$C16</f>
        <v>#N/A</v>
      </c>
      <c r="U5" s="57" t="e">
        <f>'Table 2'!U5/'Table 3'!$C16</f>
        <v>#N/A</v>
      </c>
      <c r="V5" s="57">
        <f>'Table 2'!V5/'Table 3'!$C16</f>
        <v>4.8589197672917028E-2</v>
      </c>
      <c r="W5" s="57" t="e">
        <f>'Table 2'!W5/'Table 3'!$C16</f>
        <v>#N/A</v>
      </c>
      <c r="X5" s="57">
        <f>'Table 2'!X5/'Table 3'!$C16</f>
        <v>4.8904171729981558E-2</v>
      </c>
      <c r="Y5" s="57">
        <f>'Table 2'!Y5/'Table 3'!$C16</f>
        <v>4.9070864934074809E-2</v>
      </c>
      <c r="Z5" s="57">
        <f>'Table 2'!Z5/'Table 3'!$C16</f>
        <v>4.9298936428219024E-2</v>
      </c>
      <c r="AA5" s="57" t="e">
        <f>'Table 2'!AA5/'Table 3'!$C16</f>
        <v>#N/A</v>
      </c>
      <c r="AB5" s="58" t="e">
        <f>'Table 2'!AB5/'Table 3'!$C16</f>
        <v>#N/A</v>
      </c>
      <c r="AC5" s="23"/>
    </row>
    <row r="6" spans="2:29">
      <c r="B6" s="55" t="s">
        <v>59</v>
      </c>
      <c r="C6" s="59" t="e">
        <f>'Table 2'!C6/'Table 3'!$C17</f>
        <v>#N/A</v>
      </c>
      <c r="D6" s="60" t="e">
        <f>'Table 2'!D6/'Table 3'!$C17</f>
        <v>#N/A</v>
      </c>
      <c r="E6" s="60" t="e">
        <f>'Table 2'!E6/'Table 3'!$C17</f>
        <v>#N/A</v>
      </c>
      <c r="F6" s="60" t="e">
        <f>'Table 2'!F6/'Table 3'!$C17</f>
        <v>#N/A</v>
      </c>
      <c r="G6" s="60" t="e">
        <f>'Table 2'!G6/'Table 3'!$C17</f>
        <v>#N/A</v>
      </c>
      <c r="H6" s="60">
        <f>'Table 2'!H6/'Table 3'!$C17</f>
        <v>2.9656768998490186E-2</v>
      </c>
      <c r="I6" s="60" t="e">
        <f>'Table 2'!I6/'Table 3'!$C17</f>
        <v>#N/A</v>
      </c>
      <c r="J6" s="60">
        <f>'Table 2'!J6/'Table 3'!$C17</f>
        <v>4.0946149974836435E-2</v>
      </c>
      <c r="K6" s="60" t="e">
        <f>'Table 2'!K6/'Table 3'!$C17</f>
        <v>#N/A</v>
      </c>
      <c r="L6" s="60">
        <f>'Table 2'!L6/'Table 3'!$C17</f>
        <v>5.0858580775037743E-2</v>
      </c>
      <c r="M6" s="60" t="e">
        <f>'Table 2'!M6/'Table 3'!$C17</f>
        <v>#N/A</v>
      </c>
      <c r="N6" s="60">
        <f>'Table 2'!N6/'Table 3'!$C17</f>
        <v>5.5580312028183185E-2</v>
      </c>
      <c r="O6" s="60" t="e">
        <f>'Table 2'!O6/'Table 3'!$C17</f>
        <v>#N/A</v>
      </c>
      <c r="P6" s="60">
        <f>'Table 2'!P6/'Table 3'!$C17</f>
        <v>6.8424438852541514E-2</v>
      </c>
      <c r="Q6" s="60" t="e">
        <f>'Table 2'!Q6/'Table 3'!$C17</f>
        <v>#N/A</v>
      </c>
      <c r="R6" s="60">
        <f>'Table 2'!R6/'Table 3'!$C17</f>
        <v>7.22344841469552E-2</v>
      </c>
      <c r="S6" s="60" t="e">
        <f>'Table 2'!S6/'Table 3'!$C17</f>
        <v>#N/A</v>
      </c>
      <c r="T6" s="60">
        <f>'Table 2'!T6/'Table 3'!$C17</f>
        <v>7.630751887267237E-2</v>
      </c>
      <c r="U6" s="60" t="e">
        <f>'Table 2'!U6/'Table 3'!$C17</f>
        <v>#N/A</v>
      </c>
      <c r="V6" s="60">
        <f>'Table 2'!V6/'Table 3'!$C17</f>
        <v>7.8797060895822849E-2</v>
      </c>
      <c r="W6" s="60" t="e">
        <f>'Table 2'!W6/'Table 3'!$C17</f>
        <v>#N/A</v>
      </c>
      <c r="X6" s="60" t="e">
        <f>'Table 2'!X6/'Table 3'!$C17</f>
        <v>#N/A</v>
      </c>
      <c r="Y6" s="60">
        <f>'Table 2'!Y6/'Table 3'!$C17</f>
        <v>7.9620171112229493E-2</v>
      </c>
      <c r="Z6" s="60" t="e">
        <f>'Table 2'!Z6/'Table 3'!$C17</f>
        <v>#N/A</v>
      </c>
      <c r="AA6" s="60">
        <f>'Table 2'!AA6/'Table 3'!$C17</f>
        <v>8.0523724207347755E-2</v>
      </c>
      <c r="AB6" s="61" t="e">
        <f>'Table 2'!AB6/'Table 3'!$C17</f>
        <v>#N/A</v>
      </c>
      <c r="AC6" s="23"/>
    </row>
    <row r="7" spans="2:29">
      <c r="B7" s="55" t="s">
        <v>23</v>
      </c>
      <c r="C7" s="59">
        <f>'Table 2'!C7/('Table 3'!$C18*'Table 2'!$C$15)</f>
        <v>9.1560520936730604E-4</v>
      </c>
      <c r="D7" s="60">
        <f>'Table 2'!D7/('Table 3'!$C18*'Table 2'!$C$15)</f>
        <v>2.857199384615663E-3</v>
      </c>
      <c r="E7" s="60">
        <f>'Table 2'!E7/('Table 3'!$C18*'Table 2'!$C$15)</f>
        <v>4.10370642158668E-3</v>
      </c>
      <c r="F7" s="60">
        <f>'Table 2'!F7/('Table 3'!$C18*'Table 2'!$C$15)</f>
        <v>6.2720345324626323E-3</v>
      </c>
      <c r="G7" s="60">
        <f>'Table 2'!G7/('Table 3'!$C18*'Table 2'!$C$15)</f>
        <v>9.2047969394559899E-3</v>
      </c>
      <c r="H7" s="60">
        <f>'Table 2'!H7/('Table 3'!$C18*'Table 2'!$C$15)</f>
        <v>1.0510510666752326E-2</v>
      </c>
      <c r="I7" s="60">
        <f>'Table 2'!I7/('Table 3'!$C18*'Table 2'!$C$15)</f>
        <v>1.5200020268503379E-2</v>
      </c>
      <c r="J7" s="60">
        <f>'Table 2'!J7/('Table 3'!$C18*'Table 2'!$C$15)</f>
        <v>1.9236076488264628E-2</v>
      </c>
      <c r="K7" s="60">
        <f>'Table 2'!K7/('Table 3'!$C18*'Table 2'!$C$15)</f>
        <v>2.1010022955889763E-2</v>
      </c>
      <c r="L7" s="60">
        <f>'Table 2'!L7/('Table 3'!$C18*'Table 2'!$C$15)</f>
        <v>2.149275717699561E-2</v>
      </c>
      <c r="M7" s="60">
        <f>'Table 2'!M7/('Table 3'!$C18*'Table 2'!$C$15)</f>
        <v>2.3173052300882315E-2</v>
      </c>
      <c r="N7" s="60">
        <f>'Table 2'!N7/('Table 3'!$C18*'Table 2'!$C$15)</f>
        <v>2.5326128362965463E-2</v>
      </c>
      <c r="O7" s="60">
        <f>'Table 2'!O7/('Table 3'!$C18*'Table 2'!$C$15)</f>
        <v>2.6835860411541103E-2</v>
      </c>
      <c r="P7" s="60">
        <f>'Table 2'!P7/('Table 3'!$C18*'Table 2'!$C$15)</f>
        <v>2.7383290971558043E-2</v>
      </c>
      <c r="Q7" s="60">
        <f>'Table 2'!Q7/('Table 3'!$C18*'Table 2'!$C$15)</f>
        <v>2.8578137342636339E-2</v>
      </c>
      <c r="R7" s="60">
        <f>'Table 2'!R7/('Table 3'!$C18*'Table 2'!$C$15)</f>
        <v>2.8982150144367842E-2</v>
      </c>
      <c r="S7" s="60">
        <f>'Table 2'!S7/('Table 3'!$C18*'Table 2'!$C$15)</f>
        <v>3.013039705455213E-2</v>
      </c>
      <c r="T7" s="60">
        <f>'Table 2'!T7/('Table 3'!$C18*'Table 2'!$C$15)</f>
        <v>3.0232191993398261E-2</v>
      </c>
      <c r="U7" s="60">
        <f>'Table 2'!U7/('Table 3'!$C18*'Table 2'!$C$15)</f>
        <v>3.0833686976491255E-2</v>
      </c>
      <c r="V7" s="60">
        <f>'Table 2'!V7/('Table 3'!$C18*'Table 2'!$C$15)</f>
        <v>3.121564420813943E-2</v>
      </c>
      <c r="W7" s="60">
        <f>'Table 2'!W7/('Table 3'!$C18*'Table 2'!$C$15)</f>
        <v>3.1751877324883299E-2</v>
      </c>
      <c r="X7" s="60" t="e">
        <f>'Table 2'!X7/('Table 3'!$C18*'Table 2'!$C$15)</f>
        <v>#N/A</v>
      </c>
      <c r="Y7" s="60" t="e">
        <f>'Table 2'!Y7/('Table 3'!$C18*'Table 2'!$C$15)</f>
        <v>#N/A</v>
      </c>
      <c r="Z7" s="60" t="e">
        <f>'Table 2'!Z7/('Table 3'!$C18*'Table 2'!$C$15)</f>
        <v>#N/A</v>
      </c>
      <c r="AA7" s="60" t="e">
        <f>'Table 2'!AA7/('Table 3'!$C18*'Table 2'!$C$15)</f>
        <v>#N/A</v>
      </c>
      <c r="AB7" s="61">
        <f>'Table 2'!AB7/('Table 3'!$C18*'Table 2'!$C$15)</f>
        <v>3.3615403338693027E-2</v>
      </c>
      <c r="AC7" s="23"/>
    </row>
    <row r="8" spans="2:29">
      <c r="B8" s="55" t="s">
        <v>60</v>
      </c>
      <c r="C8" s="59" t="e">
        <f>'Table 2'!C8/'Table 3'!$C19</f>
        <v>#N/A</v>
      </c>
      <c r="D8" s="60" t="e">
        <f>'Table 2'!D8/'Table 3'!$C19</f>
        <v>#N/A</v>
      </c>
      <c r="E8" s="60">
        <f>'Table 2'!E8/'Table 3'!$C19</f>
        <v>6.7529544175576816E-4</v>
      </c>
      <c r="F8" s="60">
        <f>'Table 2'!F8/'Table 3'!$C19</f>
        <v>1.7445132245357345E-3</v>
      </c>
      <c r="G8" s="60" t="e">
        <f>'Table 2'!G8/'Table 3'!$C19</f>
        <v>#N/A</v>
      </c>
      <c r="H8" s="60" t="e">
        <f>'Table 2'!H8/'Table 3'!$C19</f>
        <v>#N/A</v>
      </c>
      <c r="I8" s="60">
        <f>'Table 2'!I8/'Table 3'!$C19</f>
        <v>4.3556555993247044E-3</v>
      </c>
      <c r="J8" s="60">
        <f>'Table 2'!J8/'Table 3'!$C19</f>
        <v>7.2886888013505907E-3</v>
      </c>
      <c r="K8" s="60">
        <f>'Table 2'!K8/'Table 3'!$C19</f>
        <v>1.0131682611142376E-2</v>
      </c>
      <c r="L8" s="60">
        <f>'Table 2'!L8/'Table 3'!$C19</f>
        <v>1.2728193584693303E-2</v>
      </c>
      <c r="M8" s="60">
        <f>'Table 2'!M8/'Table 3'!$C19</f>
        <v>1.5891952729319075E-2</v>
      </c>
      <c r="N8" s="60">
        <f>'Table 2'!N8/'Table 3'!$C19</f>
        <v>1.8699493528418681E-2</v>
      </c>
      <c r="O8" s="60">
        <f>'Table 2'!O8/'Table 3'!$C19</f>
        <v>2.2260551491277435E-2</v>
      </c>
      <c r="P8" s="60">
        <f>'Table 2'!P8/'Table 3'!$C19</f>
        <v>2.8812605514912777E-2</v>
      </c>
      <c r="Q8" s="60">
        <f>'Table 2'!Q8/'Table 3'!$C19</f>
        <v>3.1626336522228474E-2</v>
      </c>
      <c r="R8" s="60">
        <f>'Table 2'!R8/'Table 3'!$C19</f>
        <v>3.4327518289251548E-2</v>
      </c>
      <c r="S8" s="60">
        <f>'Table 2'!S8/'Table 3'!$C19</f>
        <v>3.7141249296567251E-2</v>
      </c>
      <c r="T8" s="60">
        <f>'Table 2'!T8/'Table 3'!$C19</f>
        <v>4.0011254924029259E-2</v>
      </c>
      <c r="U8" s="60">
        <f>'Table 2'!U8/'Table 3'!$C19</f>
        <v>4.2824985931344962E-2</v>
      </c>
      <c r="V8" s="60">
        <f>'Table 2'!V8/'Table 3'!$C19</f>
        <v>4.5132245357343836E-2</v>
      </c>
      <c r="W8" s="60">
        <f>'Table 2'!W8/'Table 3'!$C19</f>
        <v>4.6314012380416429E-2</v>
      </c>
      <c r="X8" s="60">
        <f>'Table 2'!X8/'Table 3'!$C19</f>
        <v>4.7608328643781658E-2</v>
      </c>
      <c r="Y8" s="60">
        <f>'Table 2'!Y8/'Table 3'!$C19</f>
        <v>4.8958919527293192E-2</v>
      </c>
      <c r="Z8" s="60">
        <f>'Table 2'!Z8/'Table 3'!$C19</f>
        <v>5.0590883511536303E-2</v>
      </c>
      <c r="AA8" s="60">
        <f>'Table 2'!AA8/'Table 3'!$C19</f>
        <v>5.2335396736072029E-2</v>
      </c>
      <c r="AB8" s="61" t="e">
        <f>'Table 2'!AB8/'Table 3'!$C19</f>
        <v>#N/A</v>
      </c>
      <c r="AC8" s="23"/>
    </row>
    <row r="9" spans="2:29" ht="20" thickBot="1">
      <c r="B9" s="62" t="s">
        <v>61</v>
      </c>
      <c r="C9" s="63">
        <f>'Table 2'!C9/'Table 3'!$C20</f>
        <v>5.252407353370295E-4</v>
      </c>
      <c r="D9" s="64">
        <f>'Table 2'!D9/'Table 3'!$C20</f>
        <v>1.1604902246863146E-3</v>
      </c>
      <c r="E9" s="64">
        <f>'Table 2'!E9/'Table 3'!$C20</f>
        <v>2.2903414064779693E-3</v>
      </c>
      <c r="F9" s="64">
        <f>'Table 2'!F9/'Table 3'!$C20</f>
        <v>2.9956229938721914E-3</v>
      </c>
      <c r="G9" s="64">
        <f>'Table 2'!G9/'Table 3'!$C20</f>
        <v>3.7146192004668807E-3</v>
      </c>
      <c r="H9" s="64">
        <f>'Table 2'!H9/'Table 3'!$C20</f>
        <v>5.0391012547417562E-3</v>
      </c>
      <c r="I9" s="64">
        <f>'Table 2'!I9/'Table 3'!$C20</f>
        <v>6.4254449956229935E-3</v>
      </c>
      <c r="J9" s="64">
        <f>'Table 2'!J9/'Table 3'!$C20</f>
        <v>7.2138896994455798E-3</v>
      </c>
      <c r="K9" s="64">
        <f>'Table 2'!K9/'Table 3'!$C20</f>
        <v>7.8853224394514164E-3</v>
      </c>
      <c r="L9" s="64">
        <f>'Table 2'!L9/'Table 3'!$C20</f>
        <v>8.3136854391596161E-3</v>
      </c>
      <c r="M9" s="64">
        <f>'Table 2'!M9/'Table 3'!$C20</f>
        <v>9.1434782608695673E-3</v>
      </c>
      <c r="N9" s="64">
        <f>'Table 2'!N9/'Table 3'!$C20</f>
        <v>9.7314560840385186E-3</v>
      </c>
      <c r="O9" s="64">
        <f>'Table 2'!O9/'Table 3'!$C20</f>
        <v>1.0182163700029181E-2</v>
      </c>
      <c r="P9" s="64">
        <f>'Table 2'!P9/'Table 3'!$C20</f>
        <v>1.1097125765976074E-2</v>
      </c>
      <c r="Q9" s="64">
        <f>'Table 2'!Q9/'Table 3'!$C20</f>
        <v>1.1639812518237527E-2</v>
      </c>
      <c r="R9" s="64">
        <f>'Table 2'!R9/'Table 3'!$C20</f>
        <v>1.2078618325065658E-2</v>
      </c>
      <c r="S9" s="64">
        <f>'Table 2'!S9/'Table 3'!$C20</f>
        <v>1.3919754887656843E-2</v>
      </c>
      <c r="T9" s="64" t="e">
        <f>'Table 2'!T9/'Table 3'!$C20</f>
        <v>#N/A</v>
      </c>
      <c r="U9" s="64" t="e">
        <f>'Table 2'!U9/'Table 3'!$C20</f>
        <v>#N/A</v>
      </c>
      <c r="V9" s="64">
        <f>'Table 2'!V9/'Table 3'!$C20</f>
        <v>1.5170411438576016E-2</v>
      </c>
      <c r="W9" s="64" t="e">
        <f>'Table 2'!W9/'Table 3'!$C20</f>
        <v>#N/A</v>
      </c>
      <c r="X9" s="64" t="e">
        <f>'Table 2'!X9/'Table 3'!$C20</f>
        <v>#N/A</v>
      </c>
      <c r="Y9" s="64">
        <f>'Table 2'!Y9/'Table 3'!$C20</f>
        <v>1.5640501896702654E-2</v>
      </c>
      <c r="Z9" s="64">
        <f>'Table 2'!Z9/'Table 3'!$C20</f>
        <v>1.582229355121097E-2</v>
      </c>
      <c r="AA9" s="64">
        <f>'Table 2'!AA9/'Table 3'!$C20</f>
        <v>1.5903122264371169E-2</v>
      </c>
      <c r="AB9" s="65">
        <f>'Table 2'!AB9/'Table 3'!$C20</f>
        <v>1.6019842427779398E-2</v>
      </c>
      <c r="AC9" s="23"/>
    </row>
    <row r="10" spans="2:29">
      <c r="S10" s="23" t="s">
        <v>66</v>
      </c>
      <c r="AC10" s="23"/>
    </row>
    <row r="11" spans="2:29">
      <c r="B11" s="37" t="s">
        <v>65</v>
      </c>
      <c r="AC11" s="23"/>
    </row>
    <row r="12" spans="2:29">
      <c r="B12" s="38" t="s">
        <v>73</v>
      </c>
      <c r="AC12" s="23"/>
    </row>
    <row r="13" spans="2:29" ht="6" customHeight="1"/>
    <row r="14" spans="2:29">
      <c r="B14" s="37" t="s">
        <v>62</v>
      </c>
      <c r="AC14" s="23"/>
    </row>
    <row r="15" spans="2:29">
      <c r="B15" s="66" t="s">
        <v>76</v>
      </c>
      <c r="C15" s="67"/>
      <c r="D15" s="32"/>
      <c r="AC15" s="23"/>
    </row>
    <row r="16" spans="2:29">
      <c r="B16" s="68" t="s">
        <v>58</v>
      </c>
      <c r="C16" s="71">
        <v>2416.0720000000001</v>
      </c>
      <c r="AC16" s="23"/>
    </row>
    <row r="17" spans="2:29">
      <c r="B17" s="68" t="s">
        <v>59</v>
      </c>
      <c r="C17" s="71">
        <v>1241.875</v>
      </c>
      <c r="AC17" s="23"/>
    </row>
    <row r="18" spans="2:29">
      <c r="B18" s="68" t="s">
        <v>23</v>
      </c>
      <c r="C18" s="71">
        <v>2210.326</v>
      </c>
      <c r="AC18" s="23"/>
    </row>
    <row r="19" spans="2:29">
      <c r="B19" s="68" t="s">
        <v>60</v>
      </c>
      <c r="C19" s="71">
        <v>1777</v>
      </c>
    </row>
    <row r="20" spans="2:29">
      <c r="B20" s="69" t="s">
        <v>61</v>
      </c>
      <c r="C20" s="72">
        <v>3427</v>
      </c>
    </row>
    <row r="21" spans="2:29">
      <c r="B21" s="70" t="s">
        <v>75</v>
      </c>
      <c r="C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vt:lpstr>
      <vt:lpstr>Table 1</vt:lpstr>
      <vt:lpstr>Table 2</vt:lpstr>
      <vt:lpstr>Table 3</vt:lpstr>
      <vt:lpstr>'Table 1'!_ftn3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2020-09-24T13:54:07Z</dcterms:created>
  <dcterms:modified xsi:type="dcterms:W3CDTF">2020-10-26T10:48:51Z</dcterms:modified>
</cp:coreProperties>
</file>