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Nicolas\Documents\Textes\"/>
    </mc:Choice>
  </mc:AlternateContent>
  <xr:revisionPtr revIDLastSave="0" documentId="8_{37D327D6-7348-49BF-8F82-912EE6BF0256}" xr6:coauthVersionLast="47" xr6:coauthVersionMax="47" xr10:uidLastSave="{00000000-0000-0000-0000-000000000000}"/>
  <bookViews>
    <workbookView xWindow="732" yWindow="96" windowWidth="21480" windowHeight="14616" activeTab="1" xr2:uid="{FC15683C-067C-4510-88BA-DB8E0E3057D6}"/>
  </bookViews>
  <sheets>
    <sheet name="Notes" sheetId="10" r:id="rId1"/>
    <sheet name="Table 2 (Entities)" sheetId="3" r:id="rId2"/>
    <sheet name="Figure 3-11 (Home bias)" sheetId="7" r:id="rId3"/>
    <sheet name="Figures 12-20 (Capital ratio) " sheetId="9" r:id="rId4"/>
    <sheet name="Figures 21-22 (Mapping)" sheetId="5" r:id="rId5"/>
    <sheet name="Figure 23 (Group Assets)" sheetId="4" r:id="rId6"/>
  </sheets>
  <definedNames>
    <definedName name="_18" hidden="1">#REF!</definedName>
    <definedName name="_xlnm._FilterDatabase" localSheetId="2" hidden="1">'Figure 3-11 (Home bias)'!$A$1:$AX$111</definedName>
    <definedName name="_xlnm._FilterDatabase" localSheetId="3" hidden="1">'Figures 12-20 (Capital ratio) '!$A$1:$Y$183</definedName>
    <definedName name="CIQWBGuid" hidden="1">"3956a15a-5c89-4f2a-bcee-37a9e2777ddf"</definedName>
    <definedName name="CIQWBInfo" hidden="1">"{ ""CIQVersion"":""9.48.1616.5174""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qqqq"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5" l="1"/>
  <c r="B33" i="5"/>
  <c r="B36" i="5"/>
  <c r="E95" i="3"/>
  <c r="F182" i="4" l="1"/>
  <c r="E182" i="4"/>
  <c r="D200" i="4" s="1"/>
  <c r="D182" i="4"/>
  <c r="G182" i="4" s="1"/>
  <c r="C182" i="4"/>
  <c r="G185" i="4" l="1"/>
  <c r="K9" i="4" l="1"/>
  <c r="K10" i="4"/>
  <c r="K11" i="4"/>
  <c r="L11" i="4" s="1"/>
  <c r="K12" i="4"/>
  <c r="K13" i="4"/>
  <c r="K14" i="4"/>
  <c r="K15" i="4"/>
  <c r="K16" i="4"/>
  <c r="K17" i="4"/>
  <c r="K18" i="4"/>
  <c r="K19" i="4"/>
  <c r="K20" i="4"/>
  <c r="K21" i="4"/>
  <c r="K22" i="4"/>
  <c r="K23" i="4"/>
  <c r="K24" i="4"/>
  <c r="K26" i="4"/>
  <c r="K27" i="4"/>
  <c r="K28" i="4"/>
  <c r="K29" i="4"/>
  <c r="K30" i="4"/>
  <c r="K31" i="4"/>
  <c r="K32" i="4"/>
  <c r="K33" i="4"/>
  <c r="K34" i="4"/>
  <c r="K35" i="4"/>
  <c r="K36" i="4"/>
  <c r="K37" i="4"/>
  <c r="K38" i="4"/>
  <c r="K39" i="4"/>
  <c r="K40" i="4"/>
  <c r="K41" i="4"/>
  <c r="K42" i="4"/>
  <c r="K43" i="4"/>
  <c r="L43" i="4" s="1"/>
  <c r="K44" i="4"/>
  <c r="K45" i="4"/>
  <c r="K46" i="4"/>
  <c r="K47" i="4"/>
  <c r="K48" i="4"/>
  <c r="K49" i="4"/>
  <c r="K50" i="4"/>
  <c r="K51" i="4"/>
  <c r="K52" i="4"/>
  <c r="K53" i="4"/>
  <c r="L53" i="4" s="1"/>
  <c r="K54" i="4"/>
  <c r="K55" i="4"/>
  <c r="K56" i="4"/>
  <c r="K57" i="4"/>
  <c r="K58" i="4"/>
  <c r="K59" i="4"/>
  <c r="L59" i="4" s="1"/>
  <c r="K60" i="4"/>
  <c r="L60" i="4" s="1"/>
  <c r="K61" i="4"/>
  <c r="K62" i="4"/>
  <c r="L62" i="4" s="1"/>
  <c r="K63" i="4"/>
  <c r="L63" i="4" s="1"/>
  <c r="K64" i="4"/>
  <c r="K65" i="4"/>
  <c r="K66" i="4"/>
  <c r="K67" i="4"/>
  <c r="K68" i="4"/>
  <c r="K69" i="4"/>
  <c r="K70" i="4"/>
  <c r="K71" i="4"/>
  <c r="K72" i="4"/>
  <c r="K73" i="4"/>
  <c r="K74" i="4"/>
  <c r="K75" i="4"/>
  <c r="K76" i="4"/>
  <c r="K77" i="4"/>
  <c r="K78" i="4"/>
  <c r="K79" i="4"/>
  <c r="K80" i="4"/>
  <c r="K81" i="4"/>
  <c r="K82" i="4"/>
  <c r="K83" i="4"/>
  <c r="K84" i="4"/>
  <c r="K85" i="4"/>
  <c r="K86" i="4"/>
  <c r="K87" i="4"/>
  <c r="K88" i="4"/>
  <c r="K89" i="4"/>
  <c r="L89" i="4" s="1"/>
  <c r="K90" i="4"/>
  <c r="L90" i="4" s="1"/>
  <c r="K91" i="4"/>
  <c r="L91" i="4" s="1"/>
  <c r="K92" i="4"/>
  <c r="L92" i="4" s="1"/>
  <c r="K93" i="4"/>
  <c r="K94" i="4"/>
  <c r="K95" i="4"/>
  <c r="K96" i="4"/>
  <c r="K97" i="4"/>
  <c r="K98" i="4"/>
  <c r="K99" i="4"/>
  <c r="K100" i="4"/>
  <c r="K101" i="4"/>
  <c r="K102" i="4"/>
  <c r="K103" i="4"/>
  <c r="K104" i="4"/>
  <c r="K105" i="4"/>
  <c r="L105" i="4" s="1"/>
  <c r="K106" i="4"/>
  <c r="L106" i="4" s="1"/>
  <c r="K107" i="4"/>
  <c r="K108" i="4"/>
  <c r="K109" i="4"/>
  <c r="K110" i="4"/>
  <c r="K111" i="4"/>
  <c r="K112" i="4"/>
  <c r="K113" i="4"/>
  <c r="L113" i="4" s="1"/>
  <c r="K114" i="4"/>
  <c r="L114" i="4" s="1"/>
  <c r="K115" i="4"/>
  <c r="L115" i="4" s="1"/>
  <c r="K116" i="4"/>
  <c r="K117" i="4"/>
  <c r="K118" i="4"/>
  <c r="K119" i="4"/>
  <c r="K120" i="4"/>
  <c r="K121" i="4"/>
  <c r="K122" i="4"/>
  <c r="K123" i="4"/>
  <c r="K124" i="4"/>
  <c r="K125" i="4"/>
  <c r="K126" i="4"/>
  <c r="K127" i="4"/>
  <c r="K128" i="4"/>
  <c r="K129" i="4"/>
  <c r="K130" i="4"/>
  <c r="K131" i="4"/>
  <c r="K132" i="4"/>
  <c r="K133" i="4"/>
  <c r="K134" i="4"/>
  <c r="K135" i="4"/>
  <c r="K136" i="4"/>
  <c r="K137" i="4"/>
  <c r="K138" i="4"/>
  <c r="K139" i="4"/>
  <c r="K8" i="4"/>
  <c r="N44" i="9" l="1"/>
  <c r="O44" i="9" s="1"/>
  <c r="P44" i="9" s="1"/>
  <c r="Q44" i="9" s="1"/>
  <c r="T44" i="9"/>
  <c r="F27" i="5"/>
  <c r="G30" i="5"/>
  <c r="E31" i="5"/>
  <c r="D32" i="5"/>
  <c r="F33" i="5"/>
  <c r="C34" i="5"/>
  <c r="C36" i="5"/>
  <c r="E37" i="5"/>
  <c r="G38" i="5"/>
  <c r="F39" i="5"/>
  <c r="B40" i="5"/>
  <c r="B41" i="5"/>
  <c r="B43" i="5"/>
  <c r="C44" i="5"/>
  <c r="G46" i="5"/>
  <c r="G47" i="5"/>
  <c r="G27" i="5"/>
  <c r="C30" i="5"/>
  <c r="D30" i="5"/>
  <c r="E30" i="5"/>
  <c r="G34" i="5"/>
  <c r="C39" i="5"/>
  <c r="D39" i="5"/>
  <c r="E39" i="5"/>
  <c r="G40" i="5"/>
  <c r="B42" i="5"/>
  <c r="C42" i="5"/>
  <c r="D42" i="5"/>
  <c r="E42" i="5"/>
  <c r="F42" i="5"/>
  <c r="G42" i="5"/>
  <c r="E43" i="5"/>
  <c r="F43" i="5"/>
  <c r="G43" i="5"/>
  <c r="B44" i="5"/>
  <c r="D47" i="5"/>
  <c r="E47" i="5"/>
  <c r="F47" i="5"/>
  <c r="D8" i="4"/>
  <c r="L8" i="4" s="1"/>
  <c r="D9" i="4"/>
  <c r="L9" i="4" s="1"/>
  <c r="D10" i="4"/>
  <c r="L10" i="4" s="1"/>
  <c r="D12" i="4"/>
  <c r="L12" i="4" s="1"/>
  <c r="D13" i="4"/>
  <c r="L13" i="4" s="1"/>
  <c r="D14" i="4"/>
  <c r="L14" i="4" s="1"/>
  <c r="D15" i="4"/>
  <c r="L15" i="4" s="1"/>
  <c r="D16" i="4"/>
  <c r="L16" i="4" s="1"/>
  <c r="D17" i="4"/>
  <c r="L17" i="4" s="1"/>
  <c r="D18" i="4"/>
  <c r="L18" i="4" s="1"/>
  <c r="D19" i="4"/>
  <c r="L19" i="4" s="1"/>
  <c r="D20" i="4"/>
  <c r="L20" i="4" s="1"/>
  <c r="D21" i="4"/>
  <c r="L21" i="4" s="1"/>
  <c r="D22" i="4"/>
  <c r="L22" i="4" s="1"/>
  <c r="D23" i="4"/>
  <c r="L23" i="4" s="1"/>
  <c r="D24" i="4"/>
  <c r="L24" i="4" s="1"/>
  <c r="D26" i="4"/>
  <c r="L26" i="4" s="1"/>
  <c r="D27" i="4"/>
  <c r="L27" i="4" s="1"/>
  <c r="D28" i="4"/>
  <c r="L28" i="4" s="1"/>
  <c r="D29" i="4"/>
  <c r="L29" i="4" s="1"/>
  <c r="D30" i="4"/>
  <c r="L30" i="4" s="1"/>
  <c r="D31" i="4"/>
  <c r="L31" i="4" s="1"/>
  <c r="D32" i="4"/>
  <c r="L32" i="4" s="1"/>
  <c r="D33" i="4"/>
  <c r="L33" i="4" s="1"/>
  <c r="D34" i="4"/>
  <c r="L34" i="4" s="1"/>
  <c r="D35" i="4"/>
  <c r="L35" i="4" s="1"/>
  <c r="D36" i="4"/>
  <c r="L36" i="4" s="1"/>
  <c r="D37" i="4"/>
  <c r="L37" i="4" s="1"/>
  <c r="D38" i="4"/>
  <c r="L38" i="4" s="1"/>
  <c r="D39" i="4"/>
  <c r="L39" i="4" s="1"/>
  <c r="D40" i="4"/>
  <c r="L40" i="4" s="1"/>
  <c r="D41" i="4"/>
  <c r="L41" i="4" s="1"/>
  <c r="D42" i="4"/>
  <c r="L42" i="4" s="1"/>
  <c r="D44" i="4"/>
  <c r="L44" i="4" s="1"/>
  <c r="D45" i="4"/>
  <c r="L45" i="4" s="1"/>
  <c r="D46" i="4"/>
  <c r="L46" i="4" s="1"/>
  <c r="D47" i="4"/>
  <c r="L47" i="4" s="1"/>
  <c r="D48" i="4"/>
  <c r="L48" i="4" s="1"/>
  <c r="D49" i="4"/>
  <c r="L49" i="4" s="1"/>
  <c r="D50" i="4"/>
  <c r="L50" i="4" s="1"/>
  <c r="D51" i="4"/>
  <c r="L51" i="4" s="1"/>
  <c r="D52" i="4"/>
  <c r="L52" i="4" s="1"/>
  <c r="D54" i="4"/>
  <c r="L54" i="4" s="1"/>
  <c r="D55" i="4"/>
  <c r="L55" i="4" s="1"/>
  <c r="D56" i="4"/>
  <c r="L56" i="4" s="1"/>
  <c r="D57" i="4"/>
  <c r="L57" i="4" s="1"/>
  <c r="D58" i="4"/>
  <c r="L58" i="4" s="1"/>
  <c r="D61" i="4"/>
  <c r="L61" i="4" s="1"/>
  <c r="D64" i="4"/>
  <c r="L64" i="4" s="1"/>
  <c r="D65" i="4"/>
  <c r="L65" i="4" s="1"/>
  <c r="D66" i="4"/>
  <c r="L66" i="4" s="1"/>
  <c r="D67" i="4"/>
  <c r="L67" i="4" s="1"/>
  <c r="D68" i="4"/>
  <c r="L68" i="4" s="1"/>
  <c r="D69" i="4"/>
  <c r="L69" i="4" s="1"/>
  <c r="D70" i="4"/>
  <c r="L70" i="4" s="1"/>
  <c r="D71" i="4"/>
  <c r="L71" i="4" s="1"/>
  <c r="D72" i="4"/>
  <c r="L72" i="4" s="1"/>
  <c r="D73" i="4"/>
  <c r="L73" i="4" s="1"/>
  <c r="D74" i="4"/>
  <c r="L74" i="4" s="1"/>
  <c r="D75" i="4"/>
  <c r="L75" i="4" s="1"/>
  <c r="D76" i="4"/>
  <c r="L76" i="4" s="1"/>
  <c r="D77" i="4"/>
  <c r="L77" i="4" s="1"/>
  <c r="D78" i="4"/>
  <c r="L78" i="4" s="1"/>
  <c r="D79" i="4"/>
  <c r="L79" i="4" s="1"/>
  <c r="D80" i="4"/>
  <c r="L80" i="4" s="1"/>
  <c r="D81" i="4"/>
  <c r="L81" i="4" s="1"/>
  <c r="D82" i="4"/>
  <c r="L82" i="4" s="1"/>
  <c r="D83" i="4"/>
  <c r="L83" i="4" s="1"/>
  <c r="D84" i="4"/>
  <c r="L84" i="4" s="1"/>
  <c r="D85" i="4"/>
  <c r="L85" i="4" s="1"/>
  <c r="D86" i="4"/>
  <c r="L86" i="4" s="1"/>
  <c r="D87" i="4"/>
  <c r="L87" i="4" s="1"/>
  <c r="D88" i="4"/>
  <c r="L88" i="4" s="1"/>
  <c r="D93" i="4"/>
  <c r="L93" i="4" s="1"/>
  <c r="D94" i="4"/>
  <c r="L94" i="4" s="1"/>
  <c r="D95" i="4"/>
  <c r="L95" i="4" s="1"/>
  <c r="D96" i="4"/>
  <c r="D97" i="4"/>
  <c r="L97" i="4" s="1"/>
  <c r="D98" i="4"/>
  <c r="D99" i="4"/>
  <c r="L99" i="4" s="1"/>
  <c r="D100" i="4"/>
  <c r="L100" i="4" s="1"/>
  <c r="D101" i="4"/>
  <c r="L101" i="4" s="1"/>
  <c r="D102" i="4"/>
  <c r="L102" i="4" s="1"/>
  <c r="D103" i="4"/>
  <c r="L103" i="4" s="1"/>
  <c r="D104" i="4"/>
  <c r="L104" i="4" s="1"/>
  <c r="D107" i="4"/>
  <c r="L151" i="4" s="1"/>
  <c r="C179" i="4" s="1"/>
  <c r="H107" i="4" s="1"/>
  <c r="D108" i="4"/>
  <c r="L108" i="4" s="1"/>
  <c r="D109" i="4"/>
  <c r="D110" i="4"/>
  <c r="L110" i="4" s="1"/>
  <c r="D111" i="4"/>
  <c r="L111" i="4" s="1"/>
  <c r="D112" i="4"/>
  <c r="L112" i="4" s="1"/>
  <c r="D116" i="4"/>
  <c r="L116" i="4" s="1"/>
  <c r="D117" i="4"/>
  <c r="L117" i="4" s="1"/>
  <c r="D118" i="4"/>
  <c r="L118" i="4" s="1"/>
  <c r="D119" i="4"/>
  <c r="L119" i="4" s="1"/>
  <c r="D120" i="4"/>
  <c r="L120" i="4" s="1"/>
  <c r="D121" i="4"/>
  <c r="L121" i="4" s="1"/>
  <c r="D122" i="4"/>
  <c r="D123" i="4"/>
  <c r="L123" i="4" s="1"/>
  <c r="D124" i="4"/>
  <c r="L124" i="4" s="1"/>
  <c r="D125" i="4"/>
  <c r="L125" i="4" s="1"/>
  <c r="D126" i="4"/>
  <c r="L126" i="4" s="1"/>
  <c r="D127" i="4"/>
  <c r="L127" i="4" s="1"/>
  <c r="D128" i="4"/>
  <c r="L128" i="4" s="1"/>
  <c r="D129" i="4"/>
  <c r="L129" i="4" s="1"/>
  <c r="D130" i="4"/>
  <c r="L130" i="4" s="1"/>
  <c r="D131" i="4"/>
  <c r="L131" i="4" s="1"/>
  <c r="D132" i="4"/>
  <c r="E188" i="4" s="1"/>
  <c r="D133" i="4"/>
  <c r="L133" i="4" s="1"/>
  <c r="D134" i="4"/>
  <c r="L134" i="4" s="1"/>
  <c r="D135" i="4"/>
  <c r="L135" i="4" s="1"/>
  <c r="D136" i="4"/>
  <c r="L136" i="4" s="1"/>
  <c r="D137" i="4"/>
  <c r="L137" i="4" s="1"/>
  <c r="D138" i="4"/>
  <c r="L138" i="4" s="1"/>
  <c r="D139" i="4"/>
  <c r="N160" i="4"/>
  <c r="G167" i="4"/>
  <c r="B176" i="4"/>
  <c r="C176" i="4"/>
  <c r="H104" i="4" s="1"/>
  <c r="D176" i="4"/>
  <c r="E176" i="4"/>
  <c r="D179" i="4"/>
  <c r="B182" i="4"/>
  <c r="H182" i="4" s="1"/>
  <c r="E200" i="4" s="1"/>
  <c r="H112" i="4"/>
  <c r="C185" i="4"/>
  <c r="D185" i="4"/>
  <c r="E185" i="4"/>
  <c r="C191" i="4"/>
  <c r="H134" i="4" s="1"/>
  <c r="E45" i="5" l="1"/>
  <c r="E33" i="5"/>
  <c r="D33" i="5"/>
  <c r="H176" i="4"/>
  <c r="E161" i="4"/>
  <c r="L109" i="4"/>
  <c r="E179" i="4"/>
  <c r="D195" i="4" s="1"/>
  <c r="L139" i="4"/>
  <c r="D191" i="4"/>
  <c r="L96" i="4"/>
  <c r="H173" i="4"/>
  <c r="F161" i="4"/>
  <c r="H116" i="4"/>
  <c r="H185" i="4"/>
  <c r="B185" i="4" s="1"/>
  <c r="F173" i="4"/>
  <c r="L122" i="4"/>
  <c r="B161" i="4"/>
  <c r="C188" i="4" s="1"/>
  <c r="E173" i="4"/>
  <c r="B191" i="4"/>
  <c r="H191" i="4" s="1"/>
  <c r="D173" i="4"/>
  <c r="B188" i="4"/>
  <c r="B173" i="4"/>
  <c r="M161" i="4"/>
  <c r="I161" i="4"/>
  <c r="L132" i="4"/>
  <c r="L107" i="4"/>
  <c r="L98" i="4"/>
  <c r="B29" i="5"/>
  <c r="D29" i="5"/>
  <c r="E29" i="5"/>
  <c r="F29" i="5"/>
  <c r="G29" i="5"/>
  <c r="C33" i="5"/>
  <c r="C47" i="5"/>
  <c r="F41" i="5"/>
  <c r="B39" i="5"/>
  <c r="C40" i="5"/>
  <c r="F38" i="5"/>
  <c r="B32" i="5"/>
  <c r="B34" i="5"/>
  <c r="D45" i="5"/>
  <c r="C41" i="5"/>
  <c r="G39" i="5"/>
  <c r="C37" i="5"/>
  <c r="G33" i="5"/>
  <c r="F31" i="5"/>
  <c r="F40" i="5"/>
  <c r="F34" i="5"/>
  <c r="G41" i="5"/>
  <c r="E40" i="5"/>
  <c r="E34" i="5"/>
  <c r="D40" i="5"/>
  <c r="D34" i="5"/>
  <c r="C32" i="5"/>
  <c r="B47" i="5"/>
  <c r="E41" i="5"/>
  <c r="F46" i="5"/>
  <c r="D41" i="5"/>
  <c r="D37" i="5"/>
  <c r="G31" i="5"/>
  <c r="F30" i="5"/>
  <c r="C29" i="5"/>
  <c r="B27" i="5"/>
  <c r="G28" i="5"/>
  <c r="D28" i="5"/>
  <c r="E28" i="5"/>
  <c r="B28" i="5"/>
  <c r="F28" i="5"/>
  <c r="E35" i="5"/>
  <c r="G35" i="5"/>
  <c r="B35" i="5"/>
  <c r="F35" i="5"/>
  <c r="C35" i="5"/>
  <c r="D35" i="5"/>
  <c r="B45" i="5"/>
  <c r="B37" i="5"/>
  <c r="G36" i="5"/>
  <c r="G32" i="5"/>
  <c r="E27" i="5"/>
  <c r="B46" i="5"/>
  <c r="F44" i="5"/>
  <c r="D43" i="5"/>
  <c r="B38" i="5"/>
  <c r="F36" i="5"/>
  <c r="F32" i="5"/>
  <c r="D31" i="5"/>
  <c r="B30" i="5"/>
  <c r="D27" i="5"/>
  <c r="D46" i="5"/>
  <c r="C38" i="5"/>
  <c r="G45" i="5"/>
  <c r="E44" i="5"/>
  <c r="C43" i="5"/>
  <c r="G37" i="5"/>
  <c r="E36" i="5"/>
  <c r="E32" i="5"/>
  <c r="C31" i="5"/>
  <c r="C27" i="5"/>
  <c r="E46" i="5"/>
  <c r="C46" i="5"/>
  <c r="F45" i="5"/>
  <c r="D44" i="5"/>
  <c r="F37" i="5"/>
  <c r="D36" i="5"/>
  <c r="B31" i="5"/>
  <c r="E38" i="5"/>
  <c r="D38" i="5"/>
  <c r="G44" i="5"/>
  <c r="C28" i="5"/>
  <c r="L161" i="4"/>
  <c r="D161" i="4"/>
  <c r="D188" i="4" s="1"/>
  <c r="K161" i="4"/>
  <c r="C161" i="4"/>
  <c r="B179" i="4"/>
  <c r="H179" i="4" s="1"/>
  <c r="E195" i="4" s="1"/>
  <c r="J161" i="4"/>
  <c r="H161" i="4"/>
  <c r="G161" i="4"/>
  <c r="C173" i="4" l="1"/>
  <c r="H93" i="4" s="1"/>
  <c r="H188" i="4"/>
  <c r="H122" i="4"/>
</calcChain>
</file>

<file path=xl/sharedStrings.xml><?xml version="1.0" encoding="utf-8"?>
<sst xmlns="http://schemas.openxmlformats.org/spreadsheetml/2006/main" count="3121" uniqueCount="779">
  <si>
    <t>total</t>
  </si>
  <si>
    <t>See Group tab</t>
  </si>
  <si>
    <t>No data available</t>
  </si>
  <si>
    <t>NatWest</t>
  </si>
  <si>
    <t>Consolidating entity</t>
  </si>
  <si>
    <t>Germany</t>
  </si>
  <si>
    <t>NatWest Bank Europe GmbH</t>
  </si>
  <si>
    <t>The Banker</t>
  </si>
  <si>
    <t>Subsidiary</t>
  </si>
  <si>
    <t>Ireland</t>
  </si>
  <si>
    <t>Ulster Bank Ireland</t>
  </si>
  <si>
    <t>https://www.addiko.hr/static/uploads/Addiko-Bank_Annual-Report_2023.pdf</t>
  </si>
  <si>
    <t>Corporate disclosure</t>
  </si>
  <si>
    <t>Company disclosure</t>
  </si>
  <si>
    <t>Addiko</t>
  </si>
  <si>
    <t>Croatia</t>
  </si>
  <si>
    <t>https://www.gbkr.si/wp-content/uploads/2024/04/Annual-Report_2023.pdf</t>
  </si>
  <si>
    <t>Solo entity / group</t>
  </si>
  <si>
    <t>Slovenia</t>
  </si>
  <si>
    <t>Grenjska Banka</t>
  </si>
  <si>
    <t>https://pfandbriefbank.cib.natixis.com/site/rdSfEgZVwAaMZ5ChTve1EQ/api-website-feature/files/download/12952/2023_geschaftsbericht_der_natixis_pfandbriefbank_ag.pdf?file_type=media_files</t>
  </si>
  <si>
    <t>BPCE</t>
  </si>
  <si>
    <t>Natixis Pfandbriefbank AG</t>
  </si>
  <si>
    <t>https://emea.cib.natixis.com/site/WIn8UQy-7oMBdRT8tQ9y6Q/api-website-feature/files/download/12945/ncibl_-_annual_report_2023.pdf?file_type=media_files</t>
  </si>
  <si>
    <t>Luxembourg</t>
  </si>
  <si>
    <t>Natixis Corporate and Investment Banking Luxembourg</t>
  </si>
  <si>
    <t>https://www.alphabank.com.cy/AlphaBankCY/media/Media/Investors/Financial_Results/Group_FS_2023_ENG_Uns.pdf</t>
  </si>
  <si>
    <t>Alpha</t>
  </si>
  <si>
    <t>Cyprus</t>
  </si>
  <si>
    <t>Alpha Bank Cyprus</t>
  </si>
  <si>
    <t>https://www.unicreditbank.si/content/dam/cee2020-pws-si/SI-DOK/IC-documentation/Annual-Repports/Annual%20Report%202023.pdf</t>
  </si>
  <si>
    <t>UniCredit</t>
  </si>
  <si>
    <t>Unicredit Banka Slovenia</t>
  </si>
  <si>
    <t>ING</t>
  </si>
  <si>
    <t>Branch</t>
  </si>
  <si>
    <t>ING Ireland (branch)</t>
  </si>
  <si>
    <t>Authors' calculations</t>
  </si>
  <si>
    <t>Austria</t>
  </si>
  <si>
    <t>Addiko Bank Austria</t>
  </si>
  <si>
    <t>https://www.intesasanpaolobank.si/document/en/publications/ISPSLOVENIA/Annual_report_2023/ISPB_LETNO_porocilo_2023_EN_digitalno.pdf</t>
  </si>
  <si>
    <t>Intesa</t>
  </si>
  <si>
    <t>Banka Intesa Sanpaolo</t>
  </si>
  <si>
    <t>https://www.sb.lt/en/investors/financial-info/bank-assets-quality-ratios-shares</t>
  </si>
  <si>
    <t>Lithuania</t>
  </si>
  <si>
    <t>Siauliu Bankas</t>
  </si>
  <si>
    <t>https://www.cblgroup.com/media/W1siZiIsIjIwMjQvMDMvMjEvMmZoNGIyaHF4cl9DaXRhZGVsZV9Bbm51YWxfcmVwb3J0XzIwMjMucGRmIl1d?sha=2cfb4d5081867906</t>
  </si>
  <si>
    <t>Latvia</t>
  </si>
  <si>
    <t>Citadele Banka</t>
  </si>
  <si>
    <t>https://www.medirect.com.mt/wp-content/uploads/MDB-Group-Limited-Annual-Report-and-Financial-Statements-2023.pdf</t>
  </si>
  <si>
    <t>Malta</t>
  </si>
  <si>
    <t>MDB Group</t>
  </si>
  <si>
    <t>https://www.mediobancaint.lu/static/upload_new/202/0000/20231231---interim-financial-report.pdf</t>
  </si>
  <si>
    <t>Mediobanca</t>
  </si>
  <si>
    <t>Mediobanca Internationale</t>
  </si>
  <si>
    <t>https://www.seb.lv/sites/default/files/financial_reports/2023_Annual_report_ENG.pdf</t>
  </si>
  <si>
    <t>SEB</t>
  </si>
  <si>
    <t>SEB Banka</t>
  </si>
  <si>
    <t>BBVA</t>
  </si>
  <si>
    <t>Netherlands</t>
  </si>
  <si>
    <t>GarantiBank International</t>
  </si>
  <si>
    <t>Estonia</t>
  </si>
  <si>
    <t>LHV Pank</t>
  </si>
  <si>
    <t>Raiffeisen</t>
  </si>
  <si>
    <t>Raiffeisenbank Croatia</t>
  </si>
  <si>
    <t>HSBC</t>
  </si>
  <si>
    <t>HSBC Bank Malta</t>
  </si>
  <si>
    <t>NORD/LB</t>
  </si>
  <si>
    <t>Norddeutsche Landesbank Luxembourg</t>
  </si>
  <si>
    <t>https://www.groupeccf.fr/sites/corporate/files/medias/documents/2024-05/Etats%20Financiers%20Consolid%C3%A9s%20%E2%80%93%20D%C3%A9cembre%202023.pdf</t>
  </si>
  <si>
    <t>France</t>
  </si>
  <si>
    <t>Crédit Commercial de France</t>
  </si>
  <si>
    <t>Eurobank</t>
  </si>
  <si>
    <t>Eurobank Cyprus</t>
  </si>
  <si>
    <t>ING France (branch)</t>
  </si>
  <si>
    <t>SEB Pank</t>
  </si>
  <si>
    <t>Swedbank</t>
  </si>
  <si>
    <t>Swedbank Latvia</t>
  </si>
  <si>
    <t>https://thebanks.eu/banks/10647/financials#google_vignette</t>
  </si>
  <si>
    <t>thebanks.eu</t>
  </si>
  <si>
    <t>Credit Mutuel</t>
  </si>
  <si>
    <t>Belgium</t>
  </si>
  <si>
    <t>Beobank</t>
  </si>
  <si>
    <t>https://www.postbank.bg/-/media/IFRSEurobankFS-2023ENG29032024PDF.pdf?la=en&amp;hash=08AF098CCDD0354A35A5A73B6A16F6A0</t>
  </si>
  <si>
    <t>Bulgaria</t>
  </si>
  <si>
    <t>Eurobank Bulgaria (Postbank)</t>
  </si>
  <si>
    <t>OTP</t>
  </si>
  <si>
    <t>Nova Kreditna Banka Maribor / OTP Slovenia</t>
  </si>
  <si>
    <t>Quintet Private Bank</t>
  </si>
  <si>
    <t>https://assets.revolut.com/pdf/SIGNED_EN_RBUAB_FS_2023_Financial_statements.pdf</t>
  </si>
  <si>
    <t>Revolut</t>
  </si>
  <si>
    <t>Revolut Bank</t>
  </si>
  <si>
    <t>Source</t>
  </si>
  <si>
    <t>Entity assets (€m)</t>
  </si>
  <si>
    <t>Group (if any)</t>
  </si>
  <si>
    <t>Entity type</t>
  </si>
  <si>
    <t>Country</t>
  </si>
  <si>
    <t>Name of entity</t>
  </si>
  <si>
    <t>SEB Bankas</t>
  </si>
  <si>
    <t>https://www.banquedeluxembourg.com/o/BLPortlets-portlet/bankServlet/GedGetFileServiceSvt/pdf/Financial-report-2023_EN_2024-06-28-12:16:09.pdf?docname=Financial+report+2023&amp;lang=EN&amp;typeRequest=getFileFast&amp;documentId=EC98358D295FAA18CF36217C75C9D26DF0A021DD34D496296E004F4DE19EA9ACD8854CC6E2E63A8E341759EC701DE70E56425C05B31DB103E04E621FE8C4CCC69272D21985E332C453202244BF601F8E&amp;wmDocName=&amp;format=pdf</t>
  </si>
  <si>
    <t>Banque de Luxembourg</t>
  </si>
  <si>
    <t>ING Luxembourg</t>
  </si>
  <si>
    <t>Bank of Valletta</t>
  </si>
  <si>
    <t>Erste</t>
  </si>
  <si>
    <t>Erste&amp;Steiermarkische Bank</t>
  </si>
  <si>
    <t>Italy</t>
  </si>
  <si>
    <t>ING Italy (branch)</t>
  </si>
  <si>
    <t>KBC</t>
  </si>
  <si>
    <t>Slovakia</t>
  </si>
  <si>
    <t>CSOB Slovakia</t>
  </si>
  <si>
    <t>Swedbank Estonia</t>
  </si>
  <si>
    <t>Luminor</t>
  </si>
  <si>
    <t>UniCredit Bulbank</t>
  </si>
  <si>
    <t>DSK Bank</t>
  </si>
  <si>
    <t>United Bulgarian Bank</t>
  </si>
  <si>
    <t>Swedbank Lithuania</t>
  </si>
  <si>
    <t>Eurobank (in 2024)</t>
  </si>
  <si>
    <t>Hellenic Bank</t>
  </si>
  <si>
    <t>Nova Ljubljanska Banka (NLB)</t>
  </si>
  <si>
    <t>Privredna Banka Zagreb</t>
  </si>
  <si>
    <t>Intesa Sanpaolo Bank Luxembourg</t>
  </si>
  <si>
    <t>Tatra Banka</t>
  </si>
  <si>
    <t>Deutsche Bank</t>
  </si>
  <si>
    <t>Spain</t>
  </si>
  <si>
    <t>Deutsche Bank Spain</t>
  </si>
  <si>
    <t>BNP Paribas</t>
  </si>
  <si>
    <t>Findomestic Banca</t>
  </si>
  <si>
    <t>Vseobecna Uverova Banka</t>
  </si>
  <si>
    <t>Zagrebacka Banka</t>
  </si>
  <si>
    <t>DZ Bank</t>
  </si>
  <si>
    <t>DZ Privatbank Luxembourg</t>
  </si>
  <si>
    <t>Slovenska Sporitel'na</t>
  </si>
  <si>
    <t>Bank of Cyprus</t>
  </si>
  <si>
    <t>RBS Holdings / NatWest Markets NV</t>
  </si>
  <si>
    <t>240326_verbundbericht_2023_e_online_gesperrt.pdf (volksbankwien.at)</t>
  </si>
  <si>
    <t>Volksbanken Verbund</t>
  </si>
  <si>
    <t>Banque Internationale a Luxembourg</t>
  </si>
  <si>
    <t>Hamburg Commercial Bank</t>
  </si>
  <si>
    <t>https://www.ww-ag.com/media/dokumente/investor_relations_1/berichte_1/geschaeftsberichte/2023_5/BSW_GB_2023.pdf</t>
  </si>
  <si>
    <t>Wüstenrot  Bausparkasse AG</t>
  </si>
  <si>
    <t>Deutsche Bank Luxembourg</t>
  </si>
  <si>
    <t>Deutsche Bank Italy</t>
  </si>
  <si>
    <t>ING Spain (branch)</t>
  </si>
  <si>
    <t>FinecoBank</t>
  </si>
  <si>
    <t>https://www.lbs.de/api/download/4083/LBS%20S%C3%BCd-Geschaeftsbericht_2023_web.pdf?hash=LBS_Sued_Geschaeftsbericht_2023_web_efb25c63d4</t>
  </si>
  <si>
    <t>LBS Landesbausparkasse Süd</t>
  </si>
  <si>
    <t>CaixaBanca</t>
  </si>
  <si>
    <t>Portugal</t>
  </si>
  <si>
    <t>Banco Portugues de Investimento (BPI)</t>
  </si>
  <si>
    <t>https://www.bnymellon.com/content/dam/bnymellon/documents/pdf/investor-relations/the-bank-of-new-york-mellon-sa-nv-2023-annual-report.pdf</t>
  </si>
  <si>
    <t>Bank of New York</t>
  </si>
  <si>
    <t>BNY Mellon SA/NV</t>
  </si>
  <si>
    <t>https://targobank-magazin.de/wp-content/uploads/2024/04/TARGOBANK_JB_2023_final.pdf</t>
  </si>
  <si>
    <t>Targobank AG</t>
  </si>
  <si>
    <t>Novo Banco</t>
  </si>
  <si>
    <t>State Street</t>
  </si>
  <si>
    <t>State Street Europe Holdings Germany Sàrl &amp; Co KG</t>
  </si>
  <si>
    <t>2024-07-25-Annual-Report-2023-LBB-AB_engl.pdf (scrvt.com)</t>
  </si>
  <si>
    <t>Landesbank Berlin Holding</t>
  </si>
  <si>
    <t>Aareal Bank</t>
  </si>
  <si>
    <t>https://danskebank.com/-/media/danske-bank-com/file-cloud/2024/2/danske-bank---annual-report-2023.pdf</t>
  </si>
  <si>
    <t>Danske Bank</t>
  </si>
  <si>
    <t>Finland</t>
  </si>
  <si>
    <t>Danske Bank Finland (branch)</t>
  </si>
  <si>
    <t>Kontarahoitus (Municipality Finance)</t>
  </si>
  <si>
    <t>Deutsche Apotheker- und Ärztebank</t>
  </si>
  <si>
    <t>Deutsche Pfandbriefbank (PBB)</t>
  </si>
  <si>
    <t>Santander</t>
  </si>
  <si>
    <t>Santander Consumer Bank Germany</t>
  </si>
  <si>
    <t>https://www.ubs.com/global/en/investor-relations/complementary-financial-information/disclosure-legal-entities/ubs-europe-se/_jcr_content/mainpar/toplevelgrid/col1/linklist_953949761_c/link_copy_copy_20565.1995888011.file/PS9jb250ZW50L2RhbS9hc3NldHMvY2MvaW52ZXN0b3ItcmVsYXRpb25zL2NvbXBsZW1lbnRhcnktZmluYW5jaWFsLWluZm9ybWF0aW9uLzIwMjMvdWJzLWV1cm9wZS1zZS1maW5hbmNpYWwtc3RhdGVtZW50cy5wZGY=/ubs-europe-se-financial-statements.pdf</t>
  </si>
  <si>
    <t>UBS</t>
  </si>
  <si>
    <t>UBS Europe SE</t>
  </si>
  <si>
    <t>Crelan</t>
  </si>
  <si>
    <t>Munchener Hypothekenbank</t>
  </si>
  <si>
    <t>https://www1.hkexnews.hk/listedco/listconews/sehk/2024/0429/2024042900481.pdf</t>
  </si>
  <si>
    <t>Citigroup</t>
  </si>
  <si>
    <t>Citigroup Global Markets Europe AG</t>
  </si>
  <si>
    <t>Ibercaja Banco</t>
  </si>
  <si>
    <t xml:space="preserve">BAWAG </t>
  </si>
  <si>
    <t xml:space="preserve">Banque et Caisse d'Epargne de l'Etat </t>
  </si>
  <si>
    <t>Banca Popolare di Sondrio</t>
  </si>
  <si>
    <t>https://www.haspa.de/content/dam/myif/haspa/work/pdf/Unternehmen/ueber_uns/geschaeftsberichte/haspa-annual-report-2023.pdf?n=true</t>
  </si>
  <si>
    <t>HASPA Hamburger Sparkasse</t>
  </si>
  <si>
    <t>Grupo Cooperativo Cajamar</t>
  </si>
  <si>
    <t xml:space="preserve">Argenta </t>
  </si>
  <si>
    <t>Greece</t>
  </si>
  <si>
    <t>Eurobank Ergasias Greece</t>
  </si>
  <si>
    <t>BGL BNP Paribas</t>
  </si>
  <si>
    <t>Kutxabank</t>
  </si>
  <si>
    <t>Santander Portugal</t>
  </si>
  <si>
    <t>https://www.mobilize-fs.com/sites/default/files/media/pdf/RCI_MOBILIZE%20-%20RFA%202023%20FR_MEL3_2024_06_13_0.pdf</t>
  </si>
  <si>
    <t xml:space="preserve">RCI Banque </t>
  </si>
  <si>
    <t>Banco Comercial Português</t>
  </si>
  <si>
    <t>Société Générale</t>
  </si>
  <si>
    <t>Société Générale Luxembourg</t>
  </si>
  <si>
    <t>Credito Emiliano</t>
  </si>
  <si>
    <t>Bank of America</t>
  </si>
  <si>
    <t>https://sfil.fr/en/wp-content/uploads/sites/2/2024/04/SFIL2023_RFA_EN_-MEL_240417.pdf</t>
  </si>
  <si>
    <t>SFIL</t>
  </si>
  <si>
    <t>Alpha Bank Greece</t>
  </si>
  <si>
    <t>SNS Bank  / de Volksbank</t>
  </si>
  <si>
    <t>Volkswagen Bank</t>
  </si>
  <si>
    <t>National Bank of Greece</t>
  </si>
  <si>
    <t xml:space="preserve">Abanca </t>
  </si>
  <si>
    <t>Nederlandse Waterschapsbank</t>
  </si>
  <si>
    <t>Piraeus Bank</t>
  </si>
  <si>
    <t>Banco Mediolanum</t>
  </si>
  <si>
    <t>Mediobanca Italy</t>
  </si>
  <si>
    <t xml:space="preserve">DekaBank </t>
  </si>
  <si>
    <t>https://www.cassacentrale.it/sites/default/files/documents_attachments/CCB-RFA-2023.pdf</t>
  </si>
  <si>
    <t xml:space="preserve">Cassa Centrale Banca </t>
  </si>
  <si>
    <t>Raiffeisen Bank International Austria</t>
  </si>
  <si>
    <t>Unicaja</t>
  </si>
  <si>
    <t>Caixa Geral de Depositos</t>
  </si>
  <si>
    <t>https://www.bpifrance.fr/download/media-file/80224</t>
  </si>
  <si>
    <t>BpiFrance</t>
  </si>
  <si>
    <t>UniCredit Bank Austria</t>
  </si>
  <si>
    <t>https://d1io3yog0oux5.cloudfront.net/_71f9340ebbb3c75f4d5d3ad7cffbc470/bankofamerica/db/914/10068/pdf/2023.12.31_BofA_Securities_Europe_SA_French_Financials_ENG_ADA.pdf</t>
  </si>
  <si>
    <t>Bank of America Securities Europe SA</t>
  </si>
  <si>
    <t>Banca Nazionale del Lavoro</t>
  </si>
  <si>
    <t>NORD/LB Germany</t>
  </si>
  <si>
    <t>Morgan Stanley</t>
  </si>
  <si>
    <t>Morgan Stanley Europe Holding SE</t>
  </si>
  <si>
    <t>Bankinter</t>
  </si>
  <si>
    <t>Bank Nederlandse Gemeenten</t>
  </si>
  <si>
    <t>Banca Monte dei Paschi di Siena</t>
  </si>
  <si>
    <t>AIB Allied Irish Banks</t>
  </si>
  <si>
    <t>ING Bank Belgium</t>
  </si>
  <si>
    <t>https://www.nordea.com/en/doc/annual-report-nordea-bank-abp-2023.pdf</t>
  </si>
  <si>
    <t>Nordea Finland</t>
  </si>
  <si>
    <t>Citibank Europe plc</t>
  </si>
  <si>
    <t>BPER Banca</t>
  </si>
  <si>
    <t>Barclays</t>
  </si>
  <si>
    <t>Barclays Bank Ireland plc</t>
  </si>
  <si>
    <t>Bank of Ireland</t>
  </si>
  <si>
    <t>Credit Agricole</t>
  </si>
  <si>
    <t>Credit Agricole Italia</t>
  </si>
  <si>
    <t>OP Financial Group</t>
  </si>
  <si>
    <t>ING DiBa</t>
  </si>
  <si>
    <t>ICCREA Banca</t>
  </si>
  <si>
    <t>Belfius</t>
  </si>
  <si>
    <t>Erste Bank Austria</t>
  </si>
  <si>
    <t>Banco BPM</t>
  </si>
  <si>
    <t>KBC  Belgium</t>
  </si>
  <si>
    <t>Banco de Sabadell</t>
  </si>
  <si>
    <t>Bayerische Landesbank (BayernLB)</t>
  </si>
  <si>
    <t>UniCredit Italy</t>
  </si>
  <si>
    <t>HSBC Continental Europe</t>
  </si>
  <si>
    <t>UniCredit Bank GmbH (ex HVB)</t>
  </si>
  <si>
    <t>Goldman Sachs</t>
  </si>
  <si>
    <t>Goldman Sachs Bank Europe SE</t>
  </si>
  <si>
    <t>ING Netherlands</t>
  </si>
  <si>
    <t>Landesbank Baden Wurttemberg (LBBW)</t>
  </si>
  <si>
    <t>BNP Paribas Fortis</t>
  </si>
  <si>
    <t xml:space="preserve">ABN AMRO </t>
  </si>
  <si>
    <t>JP Morgan SE</t>
  </si>
  <si>
    <t>Commerzbank</t>
  </si>
  <si>
    <t>Commerzbank Germany</t>
  </si>
  <si>
    <t>BBVA Spain</t>
  </si>
  <si>
    <t>Banco Santander Spain</t>
  </si>
  <si>
    <t>CaixaBank Spain</t>
  </si>
  <si>
    <t>Rabobank</t>
  </si>
  <si>
    <t>Rabobank Netherlands</t>
  </si>
  <si>
    <t>DZ Bank Germany</t>
  </si>
  <si>
    <t>La Banque Postale</t>
  </si>
  <si>
    <t>Intesa Sanpaolo Italy</t>
  </si>
  <si>
    <t>Credit Mutuel France</t>
  </si>
  <si>
    <t>Societe Generale France</t>
  </si>
  <si>
    <t>Deutsche Bank Germany</t>
  </si>
  <si>
    <t>BPCE France</t>
  </si>
  <si>
    <t>BNP Paribas France</t>
  </si>
  <si>
    <t>Credit Agricole France</t>
  </si>
  <si>
    <t>Notes</t>
  </si>
  <si>
    <t>UniCredit (IT, DE)</t>
  </si>
  <si>
    <t>Intesa Sanpaolo (IT, SK)</t>
  </si>
  <si>
    <t>ING Group (NL, DE)</t>
  </si>
  <si>
    <t>Crédit Mutuel (FR, DE)</t>
  </si>
  <si>
    <t>Deutsche Bank      (DE, IT)</t>
  </si>
  <si>
    <t>BPCE     (FR, LU)</t>
  </si>
  <si>
    <t>Société Générale (FR, LU)</t>
  </si>
  <si>
    <t>Santander (ES, PT)</t>
  </si>
  <si>
    <t>Crédit Agricole (FR, IT)</t>
  </si>
  <si>
    <t>BNP Paribas (FR, BE)</t>
  </si>
  <si>
    <t>Rest of World</t>
  </si>
  <si>
    <t>Rest of BUA</t>
  </si>
  <si>
    <t>#2 BUA country</t>
  </si>
  <si>
    <t>Home country</t>
  </si>
  <si>
    <t>Total</t>
  </si>
  <si>
    <t>Other BU</t>
  </si>
  <si>
    <t>Crédit Mutuel</t>
  </si>
  <si>
    <t>Rest of the World</t>
  </si>
  <si>
    <t>Assets</t>
  </si>
  <si>
    <t>Total group</t>
  </si>
  <si>
    <t>Others</t>
  </si>
  <si>
    <t>Denmark</t>
  </si>
  <si>
    <t>Norway</t>
  </si>
  <si>
    <t>Sweden</t>
  </si>
  <si>
    <t>Nordea</t>
  </si>
  <si>
    <t>Africa</t>
  </si>
  <si>
    <t>Asia/Oceania</t>
  </si>
  <si>
    <t>Americas</t>
  </si>
  <si>
    <t>Europe</t>
  </si>
  <si>
    <t>SocGen</t>
  </si>
  <si>
    <t>Total assets</t>
  </si>
  <si>
    <t>Other SA</t>
  </si>
  <si>
    <t>Argentina</t>
  </si>
  <si>
    <t>Chile</t>
  </si>
  <si>
    <t>Brazil</t>
  </si>
  <si>
    <t>Other North America</t>
  </si>
  <si>
    <t>Mexico</t>
  </si>
  <si>
    <t>US</t>
  </si>
  <si>
    <t>Other Europe</t>
  </si>
  <si>
    <t>Poland</t>
  </si>
  <si>
    <t>UK</t>
  </si>
  <si>
    <t>Australia</t>
  </si>
  <si>
    <t>Ukraine</t>
  </si>
  <si>
    <t>Russia</t>
  </si>
  <si>
    <t>Turkey</t>
  </si>
  <si>
    <t>Total Groupe</t>
  </si>
  <si>
    <t>Other countries*</t>
  </si>
  <si>
    <t>Europe outside France</t>
  </si>
  <si>
    <t>Segment assets</t>
  </si>
  <si>
    <t>Credit Agricole Group</t>
  </si>
  <si>
    <t>CASA total</t>
  </si>
  <si>
    <t>Japan</t>
  </si>
  <si>
    <t>Asia-Pacific (exc Japan)</t>
  </si>
  <si>
    <t>Africa and Middle East</t>
  </si>
  <si>
    <t>Central and South America</t>
  </si>
  <si>
    <t>North America</t>
  </si>
  <si>
    <t>Other European countries</t>
  </si>
  <si>
    <t>Other EU</t>
  </si>
  <si>
    <t>Rest of Europe</t>
  </si>
  <si>
    <t>Assets and Liabilities</t>
  </si>
  <si>
    <t>APAC</t>
  </si>
  <si>
    <t>Americas (North and South)</t>
  </si>
  <si>
    <t>EMEA</t>
  </si>
  <si>
    <t>Subsidiary in BU</t>
  </si>
  <si>
    <t>Societe Generale</t>
  </si>
  <si>
    <t>Subsidiary ex BU</t>
  </si>
  <si>
    <t>Tunisia</t>
  </si>
  <si>
    <t>Union internationale de banques</t>
  </si>
  <si>
    <t>Romania</t>
  </si>
  <si>
    <t>BRD Groupe Societe Generale</t>
  </si>
  <si>
    <t>Morocco</t>
  </si>
  <si>
    <t>Societe Generale Morocco</t>
  </si>
  <si>
    <t>Czech Republic</t>
  </si>
  <si>
    <t>Komercni banka</t>
  </si>
  <si>
    <t>Consolidated</t>
  </si>
  <si>
    <t>Banco Santander Totta</t>
  </si>
  <si>
    <t>Santander Holdings USA</t>
  </si>
  <si>
    <t>Uruguay</t>
  </si>
  <si>
    <t>Banco Santander Uruguay</t>
  </si>
  <si>
    <t>Santander UK</t>
  </si>
  <si>
    <t>Santander Bank Polska</t>
  </si>
  <si>
    <t>Santander Consumer Bank Nordic</t>
  </si>
  <si>
    <t>Grupo Financiero Santander Mexico</t>
  </si>
  <si>
    <t>Banco Santander Chile</t>
  </si>
  <si>
    <t>Banco Santander Brasil</t>
  </si>
  <si>
    <t>Banco Santander Rio</t>
  </si>
  <si>
    <t>Banco Santander</t>
  </si>
  <si>
    <t>ING Bank Eurasia</t>
  </si>
  <si>
    <t>ING Bank Slaski</t>
  </si>
  <si>
    <t>ING Bank Australia</t>
  </si>
  <si>
    <t>ING Group</t>
  </si>
  <si>
    <t>Switzerland</t>
  </si>
  <si>
    <t>CA Indosuez Switzerland</t>
  </si>
  <si>
    <t>Credit Agricole Poland</t>
  </si>
  <si>
    <t>Egypt</t>
  </si>
  <si>
    <t>Credit Agricole Egypt</t>
  </si>
  <si>
    <t>BNP Paribas USA</t>
  </si>
  <si>
    <t>Turk Ekonomi Bankasi (TEB)</t>
  </si>
  <si>
    <t>BNP Paribas Bank Polska</t>
  </si>
  <si>
    <t>Banque Marocaine pour le Commerce et l'Industrie (BMCI)</t>
  </si>
  <si>
    <t>China</t>
  </si>
  <si>
    <t>BNP Paribas China</t>
  </si>
  <si>
    <t>Banco BNP Paribas Brasil</t>
  </si>
  <si>
    <t>Serbia</t>
  </si>
  <si>
    <t>UniCredit Bank Serbia</t>
  </si>
  <si>
    <t>UniCredit Bank Russia</t>
  </si>
  <si>
    <t>UniCredit Bank Romania</t>
  </si>
  <si>
    <t>Hungary</t>
  </si>
  <si>
    <t>UniCredit Bank Hungary</t>
  </si>
  <si>
    <t>UniCredit Bank Czech Republic and Slovakia</t>
  </si>
  <si>
    <t>Raiffeisenbank</t>
  </si>
  <si>
    <t>AO Raiffeisenbank</t>
  </si>
  <si>
    <t>Raiffeisen Bank Romania</t>
  </si>
  <si>
    <t>Raiffeisen Bank Hungary</t>
  </si>
  <si>
    <t>Raiffeisenbank a.s.</t>
  </si>
  <si>
    <t>Raiffeisen Bank International</t>
  </si>
  <si>
    <t>New Zealand</t>
  </si>
  <si>
    <t>Rabobank New Zealand</t>
  </si>
  <si>
    <t>Rabobank Brasil</t>
  </si>
  <si>
    <t>Rabobank Group</t>
  </si>
  <si>
    <t>Norddeutsche Landesbank</t>
  </si>
  <si>
    <t>NLB Komercijalna Banka</t>
  </si>
  <si>
    <t>NLB</t>
  </si>
  <si>
    <t>NatWest Europe</t>
  </si>
  <si>
    <t>No information beyond Irish sub</t>
  </si>
  <si>
    <t>https://www.lhv.ee/assets/files/investor/LHV_Bank_Limited_annual_report_2023-EN.pdf</t>
  </si>
  <si>
    <t>LHV Ltd</t>
  </si>
  <si>
    <t>LHV</t>
  </si>
  <si>
    <t>https://www.lhv.ee/assets/files/investor/LHV_Pank_Annual_Report_2023-EN.pdf</t>
  </si>
  <si>
    <t>Kereskedelmi es Hitelbank Bank</t>
  </si>
  <si>
    <t>Ceskoslovenska Obchodni Banka Czech Republic</t>
  </si>
  <si>
    <t>KBC Group</t>
  </si>
  <si>
    <t>Intesa Sanpaolo</t>
  </si>
  <si>
    <t>Banca Intesa Serbia</t>
  </si>
  <si>
    <t>Intesa Sanpaolo Bank Romania</t>
  </si>
  <si>
    <t>CIB Bank</t>
  </si>
  <si>
    <t>AlexBank</t>
  </si>
  <si>
    <t>Eurobank Holdings</t>
  </si>
  <si>
    <t>Banca Comerciala Romana</t>
  </si>
  <si>
    <t>Erste Bank Hungary</t>
  </si>
  <si>
    <t>Ceska Sporitelna</t>
  </si>
  <si>
    <t>Erste Group</t>
  </si>
  <si>
    <t>Deutsche Zentral-Genossenschaftsbank</t>
  </si>
  <si>
    <t>Deutsche Bank USA</t>
  </si>
  <si>
    <t>Deutsche Bank UK</t>
  </si>
  <si>
    <t>Deutsche Bank Russia</t>
  </si>
  <si>
    <t>Deutsche Bank China</t>
  </si>
  <si>
    <t>mBank</t>
  </si>
  <si>
    <t>CaixaBank</t>
  </si>
  <si>
    <t>Millennium Bank Poland</t>
  </si>
  <si>
    <t>BCP</t>
  </si>
  <si>
    <t>Millennium bcp</t>
  </si>
  <si>
    <t>Garanti BBVA</t>
  </si>
  <si>
    <t>Peru</t>
  </si>
  <si>
    <t>BBVA Peru</t>
  </si>
  <si>
    <t>Grupo Financiero BBVA Mexico</t>
  </si>
  <si>
    <t>Colombia</t>
  </si>
  <si>
    <t>BBVA Colombia</t>
  </si>
  <si>
    <t>Banco BBVA Argentina</t>
  </si>
  <si>
    <t>Banco Bilbao Vizcaya Argentaria</t>
  </si>
  <si>
    <t xml:space="preserve">Alpha Bank </t>
  </si>
  <si>
    <t>Allied Irish Bank UK</t>
  </si>
  <si>
    <t>AIB</t>
  </si>
  <si>
    <t>Allied Irish Banks (AIB)</t>
  </si>
  <si>
    <t>https://www.addiko.com/static/uploads/Addiko-Group-Consolidated-Financial-Report-2023-EN-1.pdf</t>
  </si>
  <si>
    <t>Entity assets EUR</t>
  </si>
  <si>
    <t>Assets USD</t>
  </si>
  <si>
    <t>Entity status</t>
  </si>
  <si>
    <t>Group assets EUR</t>
  </si>
  <si>
    <t>Entity</t>
  </si>
  <si>
    <t>Group</t>
  </si>
  <si>
    <t>Citibank Germany</t>
  </si>
  <si>
    <t>Bankhaus Centrale Credit</t>
  </si>
  <si>
    <t>Banco Totta</t>
  </si>
  <si>
    <t>2000-2002</t>
  </si>
  <si>
    <t>HypoVereinsBank</t>
  </si>
  <si>
    <t>Bank Austria</t>
  </si>
  <si>
    <t>Bank Brussels Lambert</t>
  </si>
  <si>
    <t>Cariparma</t>
  </si>
  <si>
    <t>Deutsche Direktbank (DiBa)</t>
  </si>
  <si>
    <t>Fortis Belgium</t>
  </si>
  <si>
    <t>Assets at end-2023 (€m)</t>
  </si>
  <si>
    <t>Acquisition date</t>
  </si>
  <si>
    <t>Acquirer</t>
  </si>
  <si>
    <t>Acquisition</t>
  </si>
  <si>
    <t>LSIs</t>
  </si>
  <si>
    <t>Other BUA</t>
  </si>
  <si>
    <t>Domestic</t>
  </si>
  <si>
    <t>LV</t>
  </si>
  <si>
    <t>MT</t>
  </si>
  <si>
    <t>SI</t>
  </si>
  <si>
    <t>EE</t>
  </si>
  <si>
    <t>CY</t>
  </si>
  <si>
    <t>LT</t>
  </si>
  <si>
    <t>GR</t>
  </si>
  <si>
    <t>PT</t>
  </si>
  <si>
    <t>FI</t>
  </si>
  <si>
    <t>LU</t>
  </si>
  <si>
    <t>IE</t>
  </si>
  <si>
    <t>AT</t>
  </si>
  <si>
    <t>BE</t>
  </si>
  <si>
    <t>NL</t>
  </si>
  <si>
    <t>ES</t>
  </si>
  <si>
    <t>Cassa Centrale Banca</t>
  </si>
  <si>
    <t>IT</t>
  </si>
  <si>
    <t>DE</t>
  </si>
  <si>
    <t>FR</t>
  </si>
  <si>
    <t>Discarded</t>
  </si>
  <si>
    <t>LP Group</t>
  </si>
  <si>
    <t>Gorenjska Banka</t>
  </si>
  <si>
    <t>Abanka d.d.</t>
  </si>
  <si>
    <t>RBC Investor Services Bank S.A.</t>
  </si>
  <si>
    <t>DEPFA BANK Plc</t>
  </si>
  <si>
    <t>Banco Mare Nostrum</t>
  </si>
  <si>
    <t>Banca March</t>
  </si>
  <si>
    <t xml:space="preserve">Wüstenrot Bausparkasse </t>
  </si>
  <si>
    <t xml:space="preserve">Wüstenrot Bank </t>
  </si>
  <si>
    <t>HSBC Germany Holdings GmbH</t>
  </si>
  <si>
    <t>Russian Commercial Bank</t>
  </si>
  <si>
    <t>Cyprus Cooperative Bank</t>
  </si>
  <si>
    <t>VTB Bank (Austria) AG</t>
  </si>
  <si>
    <t>Raiffeisen-Landesbanken-Holding GmbH</t>
  </si>
  <si>
    <t>SID - Slovenska izvozna in razvojna banka</t>
  </si>
  <si>
    <t>NOVA KREDITNA BANKA MARIBOR D.D. (NKBM d.d.)</t>
  </si>
  <si>
    <t>Biser Topco S.à.r.l.</t>
  </si>
  <si>
    <t>Espirito Santo / LSF Nani</t>
  </si>
  <si>
    <t xml:space="preserve">Montepio </t>
  </si>
  <si>
    <t>SNS BANK NV</t>
  </si>
  <si>
    <t>RABOBANK NEDERLAND</t>
  </si>
  <si>
    <t>Veneto Banca SCpA</t>
  </si>
  <si>
    <t>Banco Popolare Società Cooperativa</t>
  </si>
  <si>
    <t>BANCO POPOLARE - S.C.</t>
  </si>
  <si>
    <t>Banca Popolare di Vicenza SCpA</t>
  </si>
  <si>
    <t>Banca Popolare di Milano Scarl</t>
  </si>
  <si>
    <t>Banca Piccolo Credito Valtellinese</t>
  </si>
  <si>
    <t>Banca Mediolanum</t>
  </si>
  <si>
    <t>Banca Carige SpA - Cassa di Risparmio di Genova e Imperia</t>
  </si>
  <si>
    <t>Permanent TSB</t>
  </si>
  <si>
    <t>TT HELLENIC POSTBANK S.A.</t>
  </si>
  <si>
    <t>EFG Eurobank Ergasias</t>
  </si>
  <si>
    <t>AGRICULTURAL BANK OF GREECE S.A. (ATEbank)</t>
  </si>
  <si>
    <t>Crédit Agricole</t>
  </si>
  <si>
    <t>C.R.H. - Caisse de refinancement de l'habitat</t>
  </si>
  <si>
    <t>Banque PSA Finance</t>
  </si>
  <si>
    <t>Säästöpankkiliitto osk</t>
  </si>
  <si>
    <t>MONTE DE PIEDAD Y CAJA DE AHORROS DE RONDA, CADIZ, ALMERIA, MALAGA, ANTEQUERA Y JAEN</t>
  </si>
  <si>
    <t>GRUPO CAJA3</t>
  </si>
  <si>
    <t>GRUPO BMN</t>
  </si>
  <si>
    <t>GRUPO BBK</t>
  </si>
  <si>
    <t>GRUPO BANCA CIVICA</t>
  </si>
  <si>
    <t>EFFIBANK</t>
  </si>
  <si>
    <t>COLONYA - CAIXA D'ESTALVIS DE POLLENSA</t>
  </si>
  <si>
    <t>Catalunya Banc</t>
  </si>
  <si>
    <t>CAJA ESPAÑA DE INVERSIONES, SALAMANCA Y SORIA, CAJA DE AHORROS Y MONTE DE PIEDAD</t>
  </si>
  <si>
    <t>CAJA DE AHORROS Y PENSIONES DE BARCELONA</t>
  </si>
  <si>
    <t>CAJA DE AHORROS Y M.P. DE ZARAGOZA, ARAGON Y RIOJA</t>
  </si>
  <si>
    <t>CAJA DE AHORROS Y M.P. DE ONTINYENT</t>
  </si>
  <si>
    <t>CAJA DE AHORROS Y M.P. DE GIPUZKOA Y SAN SEBASTIAN</t>
  </si>
  <si>
    <t>CAJA DE AHORROS DEL MEDITERRÁNEO</t>
  </si>
  <si>
    <t>CAJA DE AHORROS DE VITORIA Y ALAVA</t>
  </si>
  <si>
    <t>CAIXA D'ESTALVIS UNIO DE CAIXES DE MANLLEU, SABADELL I TERRASSA</t>
  </si>
  <si>
    <t>CAIXA D'ESTALVIS DE CATALUNYA, TARRAGONA I MANRESA</t>
  </si>
  <si>
    <t>CAIXA DE AFORROS DE GALICIA, VIGO, OURENSE E PONTEVEDRA</t>
  </si>
  <si>
    <t>BFA / Bankia</t>
  </si>
  <si>
    <t>Banco Pastor</t>
  </si>
  <si>
    <t>WestLB</t>
  </si>
  <si>
    <t xml:space="preserve">KfW IPEX-Bank </t>
  </si>
  <si>
    <t xml:space="preserve">IKB Deutsche Industriebank </t>
  </si>
  <si>
    <t>Hypo Real Estate</t>
  </si>
  <si>
    <t>Marfin Popular Bank</t>
  </si>
  <si>
    <t>Dexia</t>
  </si>
  <si>
    <t>ÖVAG with affiliates</t>
  </si>
  <si>
    <t>ÖVAG</t>
  </si>
  <si>
    <t>LHV Group</t>
  </si>
  <si>
    <t>AXA Bank Belgium</t>
  </si>
  <si>
    <t>HSH Nordbank AG</t>
  </si>
  <si>
    <t>Other smaller countries</t>
  </si>
  <si>
    <t>Quintet Private Bank (LU)</t>
  </si>
  <si>
    <t>OP (FI)</t>
  </si>
  <si>
    <t>Nova Ljubljanska Banka (SI)</t>
  </si>
  <si>
    <t>Nordea (FI)</t>
  </si>
  <si>
    <t>Merged series</t>
  </si>
  <si>
    <t>NKBM / Biser Topco (SI)</t>
  </si>
  <si>
    <t>MDB Group (MT)</t>
  </si>
  <si>
    <t>Luminor (EE)</t>
  </si>
  <si>
    <t>Banque Internationale à Luxembourg (LU)</t>
  </si>
  <si>
    <t>Banque et Caisse d´Epargne de l´Etat (LU)</t>
  </si>
  <si>
    <t>Bank of Valletta (MT)</t>
  </si>
  <si>
    <t>Šiaulių Bankas (LT)</t>
  </si>
  <si>
    <t>Other medium-sized countries</t>
  </si>
  <si>
    <t>Volksbanken Verbund (AT)</t>
  </si>
  <si>
    <t>SNS Reaal / de Volksbank (NL)</t>
  </si>
  <si>
    <t>RCI Banque (FR)</t>
  </si>
  <si>
    <t>Raiffeisenlandesbank OÖ (AT)</t>
  </si>
  <si>
    <t>Raiffeisenlandesbank NÖ-Wien (AT)</t>
  </si>
  <si>
    <t>Raiffeisen Bank International (AT)</t>
  </si>
  <si>
    <t>Rabobank (NL)</t>
  </si>
  <si>
    <t>KBC (BE)</t>
  </si>
  <si>
    <t>Erste Group Bank (AT)</t>
  </si>
  <si>
    <t>Crédit Mutuel (FR)</t>
  </si>
  <si>
    <t>BAWAG (AT)</t>
  </si>
  <si>
    <t>AXA Bank Belgium / Crelan (BE)</t>
  </si>
  <si>
    <t>Argenta (BE)</t>
  </si>
  <si>
    <t>ABN AMRO (NL)</t>
  </si>
  <si>
    <t>Past Program Countries</t>
  </si>
  <si>
    <t>Piraeus Bank (GR)</t>
  </si>
  <si>
    <t>Permanent TSB (IE)</t>
  </si>
  <si>
    <t>National Bank of Greece (GR)</t>
  </si>
  <si>
    <t>Hellenic Bank (CY)</t>
  </si>
  <si>
    <t>EFG Eurobank Ergasias (GR)</t>
  </si>
  <si>
    <t>Citadele Banka (LV)</t>
  </si>
  <si>
    <t>Caixa Central de Crédito Agrícola Mútuo (PT)</t>
  </si>
  <si>
    <t>Bank of Ireland (IE)</t>
  </si>
  <si>
    <t>Bank of Cyprus (CY)</t>
  </si>
  <si>
    <t>Banco Comercial Português (PT)</t>
  </si>
  <si>
    <t>Banco BPI (PT)</t>
  </si>
  <si>
    <t>Alpha Bank (GR)</t>
  </si>
  <si>
    <t>Allied Irish Banks (IE)</t>
  </si>
  <si>
    <t>ABLV Bank (LV)</t>
  </si>
  <si>
    <t xml:space="preserve">Unicaja </t>
  </si>
  <si>
    <t>Liberbank</t>
  </si>
  <si>
    <t xml:space="preserve">Ibercaja </t>
  </si>
  <si>
    <t>Cajamar Cooperative Group</t>
  </si>
  <si>
    <t>Banco Sabadell</t>
  </si>
  <si>
    <r>
      <t>Banco Popular Epsa</t>
    </r>
    <r>
      <rPr>
        <sz val="11"/>
        <color theme="1"/>
        <rFont val="Aptos Narrow"/>
        <family val="2"/>
      </rPr>
      <t>ñol</t>
    </r>
  </si>
  <si>
    <t>UBI Banca</t>
  </si>
  <si>
    <t>Monte dei Paschi di Siena</t>
  </si>
  <si>
    <t xml:space="preserve">Intesa Sanpaolo </t>
  </si>
  <si>
    <t>Fineco Bank</t>
  </si>
  <si>
    <t>Banco Popolare / Banco BPM</t>
  </si>
  <si>
    <t>WGZ Bank</t>
  </si>
  <si>
    <t xml:space="preserve">Volkswagen Bank </t>
  </si>
  <si>
    <t>PBB Deutsche Pfandbriefbank</t>
  </si>
  <si>
    <t xml:space="preserve">Münchener Hypothekenbank </t>
  </si>
  <si>
    <t xml:space="preserve">HSH Nordbank / Hamburg Commercial Bank </t>
  </si>
  <si>
    <t>Deutsche Apotheker- und Ärtzebank</t>
  </si>
  <si>
    <t>Atlantic Lux / Aareal Bank</t>
  </si>
  <si>
    <t>Public bank</t>
  </si>
  <si>
    <t>SFIL (FR)</t>
  </si>
  <si>
    <t>NRW.Bank (DE)</t>
  </si>
  <si>
    <t>NORD/LB (DE)</t>
  </si>
  <si>
    <t>Nederlandse Waterschapsbank (NL)</t>
  </si>
  <si>
    <t>LBBW (DE)</t>
  </si>
  <si>
    <t>L-Bank (DE)</t>
  </si>
  <si>
    <t>Landwirtschaftliche Rentenbank (DE)</t>
  </si>
  <si>
    <t>La Banque Postale (FR)</t>
  </si>
  <si>
    <t xml:space="preserve">Kuntarahoitus </t>
  </si>
  <si>
    <t>Helaba (DE)</t>
  </si>
  <si>
    <t>HASPA Hamburger Sparkasse (DE)</t>
  </si>
  <si>
    <t>Erwerbsgesellschaft der S-Finanzgruppe (DE)</t>
  </si>
  <si>
    <t>Dexia (BE)</t>
  </si>
  <si>
    <t>Dekabank (DE)</t>
  </si>
  <si>
    <t>Caixa Geral de Depósitos (PT)</t>
  </si>
  <si>
    <t>Bpifrance (FR)</t>
  </si>
  <si>
    <t>BNG Bank (NL)</t>
  </si>
  <si>
    <t>Belfius Bank (BE)</t>
  </si>
  <si>
    <t>BayernLB (DE)</t>
  </si>
  <si>
    <t>Subsidiary of non-euro group</t>
  </si>
  <si>
    <t>G-SIB</t>
  </si>
  <si>
    <t>Société Générale (FR)</t>
  </si>
  <si>
    <t>ING (NL)</t>
  </si>
  <si>
    <t>Deutsche Bank (DE)</t>
  </si>
  <si>
    <t>Crédit Agricole (FR)</t>
  </si>
  <si>
    <t>BPCE (FR)</t>
  </si>
  <si>
    <t>BNP Paribas (FR)</t>
  </si>
  <si>
    <t>Santander (ES)</t>
  </si>
  <si>
    <t>Group description</t>
  </si>
  <si>
    <t>Group #</t>
  </si>
  <si>
    <t>ID</t>
  </si>
  <si>
    <t>Name</t>
  </si>
  <si>
    <t>Sberbank Europe (RU/AT)</t>
  </si>
  <si>
    <t>HSBC Bank Malta  (UK/MT)</t>
  </si>
  <si>
    <t>State Street Europe (US/DE)</t>
  </si>
  <si>
    <t>Citibank Europe (US/IE)</t>
  </si>
  <si>
    <t>BNY Mellon SA/NV (US/BE)</t>
  </si>
  <si>
    <t>Goldman Sachs Bank Europe (US/DE)</t>
  </si>
  <si>
    <t>BofA Securities Europe SA (US/FR)</t>
  </si>
  <si>
    <t>Morgan Stanley Europe (US/DE)</t>
  </si>
  <si>
    <t>J.P. Morgan SE (US/DE)</t>
  </si>
  <si>
    <t>UBS Europe (CH/DE)</t>
  </si>
  <si>
    <t>BES / Novo Banco (PT)</t>
  </si>
  <si>
    <t>HSBC Continental Europe (UK/FR)</t>
  </si>
  <si>
    <t>Abanca</t>
  </si>
  <si>
    <t>merged (177+279)</t>
  </si>
  <si>
    <t>Banco Popular Epsañol</t>
  </si>
  <si>
    <t>notes</t>
  </si>
  <si>
    <t>Following banks mergers or changes in their LEI codes, some entities' series have been merged (reported in column AA)</t>
  </si>
  <si>
    <t>Cells highlighted in yellow are linearly interpolated</t>
  </si>
  <si>
    <t>Following banks mergers or changes in their LEI codes, some entities' series have been merged (reported in column Y)</t>
  </si>
  <si>
    <t>merged</t>
  </si>
  <si>
    <t xml:space="preserve">merged </t>
  </si>
  <si>
    <t>This sheet contains the home bias ratio by bank from 2010 to 2023 for relevant entities</t>
  </si>
  <si>
    <t>This sheet contains the capital coverage ratio by bank from 2010 to 2023 for relevant entities</t>
  </si>
  <si>
    <t>The data are from EBA Transparency Exercises (2023-2015 and 2013), EBA EU-wide stress test (2014 and 2011) and  EBA Capital Exercise (2012)</t>
  </si>
  <si>
    <t>Figures 3-11 (Home bias)</t>
  </si>
  <si>
    <t>Table 2, Figures 21-23 (entity mapping)</t>
  </si>
  <si>
    <t>Figures 12-20 (Capital ratios)</t>
  </si>
  <si>
    <t>Original source</t>
  </si>
  <si>
    <t>https://www.credit-agricole.com/en/content/download/173597/file/CASA_URD_2023_.pdf?version=34</t>
  </si>
  <si>
    <t>IT in CASA consolidated segment reporting (Link 1, pg 674)</t>
  </si>
  <si>
    <t>https://www.credit-agricole.com/en/pdfPreview/201143</t>
  </si>
  <si>
    <t>FR in CASA consolidated segment reporting (Link 1, pg 674) + difference between CA Group and CA SA total assets (Link 2 pgs 56 and 54)</t>
  </si>
  <si>
    <t>Method</t>
  </si>
  <si>
    <t>This overestimates France since EMEA countries such as UK &amp; CH are not reported</t>
  </si>
  <si>
    <t>https://invest.bnpparibas/en/document/universal-registration-document-annual-financial-report-2023-pdf-reproduction-of-the-official-version-of-the-afr-which-has-been-prepared-in-xhtml-format-and-is-available-on-the-issuers-website</t>
  </si>
  <si>
    <t>Group total in the Banker - non-French entities reported in the Banker and non-EMEA segments in segment reporting (Link 1, pg 222)</t>
  </si>
  <si>
    <t>Exchange rate used (USD/EUR)</t>
  </si>
  <si>
    <t>https://www.groupebpce.com/app/uploads/2024/04/bce-bpce2023-urd-en-mel-240415.pdf</t>
  </si>
  <si>
    <t>Link 1, pg 6</t>
  </si>
  <si>
    <t>https://www.societegenerale.com/sites/default/files/resultats_publication/en/2024-02/q4-2023-Financial-statements_EN.pdf</t>
  </si>
  <si>
    <t>Segment reporting (Link 1, pg 184)</t>
  </si>
  <si>
    <t>Segment reporting (Link 1, pg 467)</t>
  </si>
  <si>
    <t>https://www.creditmutuel.com/partage/fr/CNCM/telechargements/presse-et-publications/publications/2024/2023-rapport-financier-groupe-credit-mutuel.pdf</t>
  </si>
  <si>
    <t>Sum of asset categories in segment reporting (Link 1, pg 145), plus the difference between the group total assets reported on pgs 32 and 145 of Link 1</t>
  </si>
  <si>
    <t>Segment reporting (Link 1, pg 411) + share of unallocated assets reported by the Banker (details in Notes column)</t>
  </si>
  <si>
    <t>The sum total of the segment reporting by Santander is less than the total group assets reported by The Banker, and by Santander earlier in their report (Link 1, pg 332). This unallocated amount is proportionally added to each geographical segment. Germany (consumer banking) is omitted from this, with the assets reported for Germany subtracted from this unallocated amount.</t>
  </si>
  <si>
    <t>https://www.santander.com/content/dam/santander-com/en/documentos/informe-financiero-anual/2023/ifa-2023-consolidated-annual-financial-report-en.pdf#page=411</t>
  </si>
  <si>
    <t>https://www.ing.com/Investors/Financial-performance/Annual-reports.htm</t>
  </si>
  <si>
    <t>Segment reporting (Link 1, pg 261)</t>
  </si>
  <si>
    <t>Group total in the Banker- Luxembourgish entity reported in the Banker</t>
  </si>
  <si>
    <t>Group total in the Banker- non-Austrian entities reported in the Banker (CZ, HU, RU, IT, SK, RO, HR)</t>
  </si>
  <si>
    <t>Link 1, pg 64</t>
  </si>
  <si>
    <t>Link 1, pg 118</t>
  </si>
  <si>
    <t>Link 1, pg 10</t>
  </si>
  <si>
    <t>Link 1, pg 106</t>
  </si>
  <si>
    <t>Link 1, pg 119</t>
  </si>
  <si>
    <t>Link 1, pg 3</t>
  </si>
  <si>
    <t>Link 1, pg 227</t>
  </si>
  <si>
    <t>Link 1, pg 4</t>
  </si>
  <si>
    <t>Link 1, pg 8</t>
  </si>
  <si>
    <t>https://www.kuntarahoitus.fi/wp-content/uploads/2024/04/MuniFin-Annual-Report-2023.pdf</t>
  </si>
  <si>
    <t>Link 1, pg 58</t>
  </si>
  <si>
    <t>As of 30/06/2023</t>
  </si>
  <si>
    <t>Source: ECB</t>
  </si>
  <si>
    <t>Sum of entities listed in Table 2 in each country that are domestically owned</t>
  </si>
  <si>
    <t>Sum of entities listed in Table 2 in each country that are owned by an entity from another BUA country</t>
  </si>
  <si>
    <t>Sum of entities listed in Table 2 in each country that are owned by an entity from another EU but not BUA country</t>
  </si>
  <si>
    <t xml:space="preserve">Sum of entities listed in Table 2 in each country that are owned by a non-EU entity  </t>
  </si>
  <si>
    <t>The Banker and company disclosure</t>
  </si>
  <si>
    <t>EBA Transparency Exercise</t>
  </si>
  <si>
    <t>https://www.eba.europa.eu/assets/TE2023/Banks_individuals_results/378201/DE_529900V3O1M5IHMOSF46_TR_2023.pdf</t>
  </si>
  <si>
    <t>Link 1, pg 7</t>
  </si>
  <si>
    <t>Link 1, pg 21</t>
  </si>
  <si>
    <t>We assign the discrepency between the group reported total assets and the sum of segment reporting to France</t>
  </si>
  <si>
    <t>Link 1, pg 5</t>
  </si>
  <si>
    <t>Link 1, pg 1</t>
  </si>
  <si>
    <t>Somewhat arbitrarily estimated assets at 10% of the group total, since this proportion roughly applies to most other parameters for which the group provides a geographical breakdown</t>
  </si>
  <si>
    <t>Link 1</t>
  </si>
  <si>
    <t>Link 2</t>
  </si>
  <si>
    <t>Link 1, pg 48</t>
  </si>
  <si>
    <t xml:space="preserve">https://www.ing.com/Investors/Financial-performance/Annual-reports.htm </t>
  </si>
  <si>
    <t>Link 1, pg 12</t>
  </si>
  <si>
    <t>Link 1, pg 79 (19389.8 in BGN million)</t>
  </si>
  <si>
    <t>Group total in the Banker- non-German subsidiaries reported in the Banker (CN, RU, UK, US, IT, LU, ES)</t>
  </si>
  <si>
    <t>Group total in the Banker- non-Italian subsidiaries reported in the Banker (EG, HU, RO, SI, HR, LU, SK, RS)</t>
  </si>
  <si>
    <t>Group total in the Banker- Italian subsidiary reported in the Banker</t>
  </si>
  <si>
    <t>Group total in the Banker- non-Dutch subsidiaries reported in the Banker (Brazil and New Zealand)</t>
  </si>
  <si>
    <t>Group total in the Banker- Portuguese subsidiary reported in the Banker</t>
  </si>
  <si>
    <t>Group total in the Banker- non-Spanish subsidiaries reported in the Banker (South America, TR, NL)</t>
  </si>
  <si>
    <t>Group total in the Banker- Polish subsidiary reported in the Banker</t>
  </si>
  <si>
    <t>Group total in the Banker- non-Italian subsidiaries reported in the Banker (DE, CZ, AT, HU, BG, HR, RS, RU, RO)</t>
  </si>
  <si>
    <t>Group total in the Banker- non-Belgian subsidiaries reported in the Banker (CZ, HU, BG, SK)</t>
  </si>
  <si>
    <t>Link 1, pg 17</t>
  </si>
  <si>
    <t>Value for group (Link 1, pg 66) less the value for the UK subsidiary (Link 2, pg 29- exchange rate of 0.867 applied to 327 GBP million)</t>
  </si>
  <si>
    <t>Link 1, pg 42</t>
  </si>
  <si>
    <t>Link 1, pg 20</t>
  </si>
  <si>
    <t>Link 1, pg 29</t>
  </si>
  <si>
    <t>Link 1, pg 41</t>
  </si>
  <si>
    <t>Link 1, pg 13</t>
  </si>
  <si>
    <t>The values for less significant institutes (LSIs) for Figures 21 and 22 comes from the ECB Data Portal</t>
  </si>
  <si>
    <t>Sources are detailed in columns F and G of the sheet 'Table 2 (Entities)'. Any calculations performed or additional details are outlined in columns H and I. Relevant links to corporate reports are in columns J and K.</t>
  </si>
  <si>
    <t>Comments</t>
  </si>
  <si>
    <t>For the following groups, the home-country entity's assets are calculated by subtracting all identified subsidiaries from the consolidating parent (source details in Table 2 sheet)</t>
  </si>
  <si>
    <t>Applying discrepency detailed in Table 2</t>
  </si>
  <si>
    <t>Assets (separately for branches, non-exhaustive)</t>
  </si>
  <si>
    <t>Segment reporting of the seven largest groups (see Table 2 sheet for links where relevant)</t>
  </si>
  <si>
    <t>Addiko Bank Slovenia</t>
  </si>
  <si>
    <t>Link 1, pg 115</t>
  </si>
  <si>
    <t>https://www.commerzbank.de/konzern/z-portale/cfcb-luxembourg/downloads/cfcb2024012-geschaeftsbericht2023-extern.pdf</t>
  </si>
  <si>
    <t>Commerzbank Finance &amp; Covered Bond S.A.</t>
  </si>
  <si>
    <t>Group total in the Banker- Polish subsidiary reported in the Banker- Luxembourgish subsidiary (link 1, pg 25)</t>
  </si>
  <si>
    <t>Link 1, pg 25</t>
  </si>
  <si>
    <t>Addiko Bank Croatia</t>
  </si>
  <si>
    <t>The sheet 'Figure 23 (Group Assets)' details the calculations and data used to disaggregate total group assets, going beyond Table 2 where relevant to include non-BUA entities</t>
  </si>
  <si>
    <t>For the following seven groups, the calculations involve segment reporting (see section below this)</t>
  </si>
  <si>
    <t>Group total in the Banker- Serbian subsidiary reported in the Banker</t>
  </si>
  <si>
    <t>Group total in the Banker- non-Greek subsidiaries reported in the Banker (BG and CY)</t>
  </si>
  <si>
    <t>Group total in the Banker- Cypriot subsidiary reported in the Banker</t>
  </si>
  <si>
    <t>Group total in the Banker- Luxembourgish subsidiary reported in the Banker</t>
  </si>
  <si>
    <t>Group total in the Banker- UK subsidiary reported in the Banker</t>
  </si>
  <si>
    <t>Group total in the Banker- non-Austrian subsidiaries reported in the Banker (CZ, HU, BG, SK)</t>
  </si>
  <si>
    <t>RoW = segments ex EMEA + MA + PL + TR. FR= group total in The Banker - non-French entities reported in the Banker and non-EMEA segments in segment reporting. This overestimates France since EMEA countries such as UK &amp; CH are not reported</t>
  </si>
  <si>
    <t>Authors' calculations for Figure 23</t>
  </si>
  <si>
    <t>France (including overseas departments and territories)</t>
  </si>
  <si>
    <t>France = FR in CASA consolidated segment reporting + difference between CA Group and CA SA total assets; Italy from CASA segment reporting; Other BU is other EU countries less Poland, which may overestimate this category; RoW is all other assets</t>
  </si>
  <si>
    <t>RoW= Group total - FR, LU, DE. Segment reporting + Luxembourg &amp; Germany from separate reports. This may underestimate rest of BU.</t>
  </si>
  <si>
    <t xml:space="preserve">Segment reporting + Luxembourg, Belgium and Germany from separate reports. The segment Europe outside of France is treated as RoW (once BE, DE and LU have been subtracted), meaning that Other BU may be underestimated. </t>
  </si>
  <si>
    <t>Detailed segment reporting, including country branches</t>
  </si>
  <si>
    <t>Unallocated amount in segment reporting detailed in Table 2 is proportionally added to each geographical segment, except Germany (consumer banking) taken from The Banker. Other Europe is added to RoW, meaning that Other BU may be an underestimate.</t>
  </si>
  <si>
    <t xml:space="preserve">France from segment reporting, Luxembourg from The Banker. The Europe category from segment reporting is included in RoW, meaning that Other BU may be an underestimate. </t>
  </si>
  <si>
    <t>Rows 5-168 detail the data used. Rows 171-192 detail calculations and assumptions made. The actual values for Figure 23 are detailed in rows 194-204.</t>
  </si>
  <si>
    <t>Set at 10% of total assets (3770981 DKK millions- link 1, pg 5), with an exchange rate of 7.454 applied</t>
  </si>
  <si>
    <t>JP Morgan</t>
  </si>
  <si>
    <t>Raiffeisenlandesbank Oberosterreich AG</t>
  </si>
  <si>
    <t>Natixis CIB Luxembourg</t>
  </si>
  <si>
    <t>Landesbank Hessen-Thuringen  (Helaba)</t>
  </si>
  <si>
    <t xml:space="preserve">Bank of America Europe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</si>
</sst>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_-&quot;€&quot;* #,##0.00_-;\-&quot;€&quot;* #,##0.00_-;_-&quot;€&quot;* &quot;-&quot;??_-;_-@_-"/>
    <numFmt numFmtId="166" formatCode="_-* #,##0.000000000_-;\-* #,##0.000000000_-;_-* &quot;-&quot;??_-;_-@_-"/>
    <numFmt numFmtId="167" formatCode="_-* #,##0.000_-;\-* #,##0.000_-;_-* &quot;-&quot;??_-;_-@_-"/>
    <numFmt numFmtId="168" formatCode="_-* #,##0.00\ _€_-;\-* #,##0.00\ _€_-;_-* &quot;-&quot;??\ _€_-;_-@_-"/>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Aptos Narrow"/>
      <family val="2"/>
    </font>
    <font>
      <sz val="11"/>
      <color theme="1" tint="0.499984740745262"/>
      <name val="Aptos Narrow"/>
      <family val="2"/>
      <scheme val="minor"/>
    </font>
    <font>
      <sz val="10"/>
      <color theme="1"/>
      <name val="Arial"/>
      <family val="2"/>
    </font>
    <font>
      <i/>
      <sz val="11"/>
      <color theme="1"/>
      <name val="Aptos Narrow"/>
      <family val="2"/>
      <scheme val="minor"/>
    </font>
    <font>
      <i/>
      <sz val="11"/>
      <color theme="1" tint="0.499984740745262"/>
      <name val="Aptos Narrow"/>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cellStyleXfs>
  <cellXfs count="62">
    <xf numFmtId="0" fontId="0" fillId="0" borderId="0" xfId="0"/>
    <xf numFmtId="164" fontId="0" fillId="0" borderId="0" xfId="0" applyNumberFormat="1"/>
    <xf numFmtId="164" fontId="0" fillId="0" borderId="0" xfId="1" applyNumberFormat="1" applyFont="1"/>
    <xf numFmtId="164" fontId="0" fillId="0" borderId="0" xfId="1" applyNumberFormat="1" applyFont="1" applyAlignment="1">
      <alignment horizontal="center"/>
    </xf>
    <xf numFmtId="164" fontId="0" fillId="2" borderId="0" xfId="1" applyNumberFormat="1" applyFont="1" applyFill="1" applyAlignment="1">
      <alignment horizontal="center"/>
    </xf>
    <xf numFmtId="0" fontId="0" fillId="2" borderId="0" xfId="0" applyFill="1"/>
    <xf numFmtId="0" fontId="3" fillId="0" borderId="0" xfId="4"/>
    <xf numFmtId="3" fontId="0" fillId="0" borderId="0" xfId="0" applyNumberFormat="1"/>
    <xf numFmtId="4" fontId="0" fillId="0" borderId="0" xfId="0" applyNumberFormat="1"/>
    <xf numFmtId="164" fontId="0" fillId="2" borderId="0" xfId="0" applyNumberFormat="1" applyFill="1" applyAlignment="1">
      <alignment horizontal="center"/>
    </xf>
    <xf numFmtId="164" fontId="2" fillId="2" borderId="0" xfId="1" applyNumberFormat="1" applyFont="1" applyFill="1" applyAlignment="1">
      <alignment horizontal="center"/>
    </xf>
    <xf numFmtId="0" fontId="2" fillId="2" borderId="0" xfId="0" applyFont="1" applyFill="1"/>
    <xf numFmtId="166" fontId="0" fillId="0" borderId="0" xfId="0" applyNumberFormat="1"/>
    <xf numFmtId="167" fontId="0" fillId="2" borderId="0" xfId="1" applyNumberFormat="1" applyFont="1" applyFill="1" applyAlignment="1">
      <alignment horizontal="center"/>
    </xf>
    <xf numFmtId="164" fontId="0" fillId="0" borderId="0" xfId="1" applyNumberFormat="1" applyFont="1" applyFill="1"/>
    <xf numFmtId="9" fontId="0" fillId="0" borderId="0" xfId="2" applyFont="1"/>
    <xf numFmtId="168" fontId="0" fillId="0" borderId="0" xfId="1" applyNumberFormat="1" applyFont="1"/>
    <xf numFmtId="164" fontId="0" fillId="2" borderId="1" xfId="0" applyNumberFormat="1" applyFill="1" applyBorder="1" applyAlignment="1">
      <alignment horizontal="center"/>
    </xf>
    <xf numFmtId="0" fontId="0" fillId="2" borderId="2" xfId="0" applyFill="1" applyBorder="1" applyAlignment="1">
      <alignment horizontal="center"/>
    </xf>
    <xf numFmtId="0" fontId="0" fillId="2" borderId="2" xfId="0" applyFill="1" applyBorder="1"/>
    <xf numFmtId="0" fontId="0" fillId="2" borderId="3" xfId="0" applyFill="1" applyBorder="1"/>
    <xf numFmtId="164" fontId="0" fillId="2" borderId="4" xfId="1" applyNumberFormat="1" applyFont="1" applyFill="1" applyBorder="1" applyAlignment="1">
      <alignment horizontal="center"/>
    </xf>
    <xf numFmtId="0" fontId="0" fillId="2" borderId="0" xfId="0" applyFill="1" applyAlignment="1">
      <alignment horizontal="center"/>
    </xf>
    <xf numFmtId="0" fontId="0" fillId="2" borderId="5" xfId="0" applyFill="1" applyBorder="1"/>
    <xf numFmtId="0" fontId="2" fillId="0" borderId="0" xfId="0" applyFont="1" applyAlignment="1">
      <alignmen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0" fillId="4" borderId="0" xfId="0" applyFill="1"/>
    <xf numFmtId="14" fontId="2" fillId="0" borderId="0" xfId="0" applyNumberFormat="1" applyFont="1" applyAlignment="1">
      <alignment horizontal="center"/>
    </xf>
    <xf numFmtId="9" fontId="0" fillId="3" borderId="0" xfId="2" applyFont="1" applyFill="1"/>
    <xf numFmtId="0" fontId="2" fillId="0" borderId="0" xfId="0" applyFont="1" applyAlignment="1">
      <alignment horizontal="left"/>
    </xf>
    <xf numFmtId="0" fontId="2" fillId="0" borderId="0" xfId="0" applyFont="1" applyAlignment="1">
      <alignment horizontal="center"/>
    </xf>
    <xf numFmtId="0" fontId="0" fillId="5" borderId="0" xfId="0" applyFill="1"/>
    <xf numFmtId="9" fontId="0" fillId="5" borderId="0" xfId="2" applyFont="1" applyFill="1"/>
    <xf numFmtId="0" fontId="2" fillId="0" borderId="0" xfId="0" applyFont="1"/>
    <xf numFmtId="0" fontId="0" fillId="6" borderId="0" xfId="0" applyFill="1"/>
    <xf numFmtId="9" fontId="2" fillId="0" borderId="0" xfId="2" applyFont="1"/>
    <xf numFmtId="14" fontId="2" fillId="0" borderId="0" xfId="0" applyNumberFormat="1" applyFont="1" applyAlignment="1">
      <alignment horizontal="left"/>
    </xf>
    <xf numFmtId="0" fontId="0" fillId="7" borderId="0" xfId="0" applyFill="1"/>
    <xf numFmtId="9" fontId="0" fillId="7" borderId="0" xfId="2" applyFont="1" applyFill="1"/>
    <xf numFmtId="0" fontId="0" fillId="8" borderId="0" xfId="0" applyFill="1"/>
    <xf numFmtId="9" fontId="0" fillId="8" borderId="0" xfId="2" applyFont="1" applyFill="1"/>
    <xf numFmtId="9" fontId="1" fillId="0" borderId="0" xfId="2" applyFont="1"/>
    <xf numFmtId="9" fontId="1" fillId="3" borderId="0" xfId="2" applyFont="1" applyFill="1"/>
    <xf numFmtId="9" fontId="0" fillId="0" borderId="0" xfId="2" applyFont="1" applyFill="1"/>
    <xf numFmtId="9" fontId="2" fillId="0" borderId="0" xfId="2" applyFont="1" applyAlignment="1">
      <alignment horizontal="center"/>
    </xf>
    <xf numFmtId="9" fontId="2" fillId="0" borderId="0" xfId="2" applyFont="1" applyFill="1"/>
    <xf numFmtId="164" fontId="0" fillId="0" borderId="0" xfId="1" applyNumberFormat="1" applyFont="1" applyAlignment="1">
      <alignment horizontal="left"/>
    </xf>
    <xf numFmtId="0" fontId="5" fillId="0" borderId="0" xfId="0" applyFont="1"/>
    <xf numFmtId="0" fontId="6" fillId="0" borderId="0" xfId="0" applyFont="1"/>
    <xf numFmtId="0" fontId="7" fillId="0" borderId="0" xfId="0" applyFont="1"/>
    <xf numFmtId="164" fontId="2" fillId="0" borderId="0" xfId="1" applyNumberFormat="1" applyFont="1"/>
    <xf numFmtId="164" fontId="2" fillId="0" borderId="0" xfId="0" applyNumberFormat="1" applyFont="1"/>
    <xf numFmtId="0" fontId="8" fillId="0" borderId="0" xfId="0" applyFont="1"/>
    <xf numFmtId="168" fontId="0" fillId="0" borderId="0" xfId="1" applyNumberFormat="1" applyFont="1" applyFill="1"/>
    <xf numFmtId="43" fontId="0" fillId="0" borderId="0" xfId="0" applyNumberFormat="1"/>
    <xf numFmtId="164" fontId="0" fillId="2" borderId="0" xfId="1" applyNumberFormat="1" applyFont="1" applyFill="1"/>
    <xf numFmtId="164" fontId="2" fillId="2" borderId="0" xfId="1" applyNumberFormat="1" applyFont="1" applyFill="1"/>
    <xf numFmtId="167" fontId="0" fillId="2" borderId="0" xfId="1" applyNumberFormat="1" applyFont="1" applyFill="1"/>
    <xf numFmtId="164" fontId="0" fillId="2" borderId="0" xfId="0" applyNumberFormat="1" applyFill="1"/>
  </cellXfs>
  <cellStyles count="5">
    <cellStyle name="Comma" xfId="1" builtinId="3"/>
    <cellStyle name="Currency 2" xfId="3" xr:uid="{6C8083D2-5EF3-4CD2-B69E-3874A9A0DA8A}"/>
    <cellStyle name="Hyperlink" xfId="4"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'Figures 21-22 (Mapping)'!$B$2</c:f>
              <c:strCache>
                <c:ptCount val="1"/>
                <c:pt idx="0">
                  <c:v>Domestic</c:v>
                </c:pt>
              </c:strCache>
            </c:strRef>
          </c:tx>
          <c:spPr>
            <a:solidFill>
              <a:srgbClr val="0070C0"/>
            </a:solidFill>
            <a:ln>
              <a:noFill/>
            </a:ln>
            <a:effectLst/>
          </c:spPr>
          <c:invertIfNegative val="0"/>
          <c:cat>
            <c:strRef>
              <c:f>'Figures 21-22 (Mapping)'!$A$3:$A$23</c:f>
              <c:strCache>
                <c:ptCount val="21"/>
                <c:pt idx="0">
                  <c:v>France</c:v>
                </c:pt>
                <c:pt idx="1">
                  <c:v>Germany</c:v>
                </c:pt>
                <c:pt idx="2">
                  <c:v>Italy</c:v>
                </c:pt>
                <c:pt idx="3">
                  <c:v>Spain</c:v>
                </c:pt>
                <c:pt idx="4">
                  <c:v>Netherlands</c:v>
                </c:pt>
                <c:pt idx="5">
                  <c:v>Belgium</c:v>
                </c:pt>
                <c:pt idx="6">
                  <c:v>Austria</c:v>
                </c:pt>
                <c:pt idx="7">
                  <c:v>Ireland</c:v>
                </c:pt>
                <c:pt idx="8">
                  <c:v>Luxembourg</c:v>
                </c:pt>
                <c:pt idx="9">
                  <c:v>Finland</c:v>
                </c:pt>
                <c:pt idx="10">
                  <c:v>Portugal</c:v>
                </c:pt>
                <c:pt idx="11">
                  <c:v>Greece</c:v>
                </c:pt>
                <c:pt idx="12">
                  <c:v>Slovakia</c:v>
                </c:pt>
                <c:pt idx="13">
                  <c:v>Croatia</c:v>
                </c:pt>
                <c:pt idx="14">
                  <c:v>Bulgaria</c:v>
                </c:pt>
                <c:pt idx="15">
                  <c:v>Lithuania</c:v>
                </c:pt>
                <c:pt idx="16">
                  <c:v>Cyprus</c:v>
                </c:pt>
                <c:pt idx="17">
                  <c:v>Estonia</c:v>
                </c:pt>
                <c:pt idx="18">
                  <c:v>Slovenia</c:v>
                </c:pt>
                <c:pt idx="19">
                  <c:v>Malta</c:v>
                </c:pt>
                <c:pt idx="20">
                  <c:v>Latvia</c:v>
                </c:pt>
              </c:strCache>
            </c:strRef>
          </c:cat>
          <c:val>
            <c:numRef>
              <c:f>'Figures 21-22 (Mapping)'!$B$3:$B$23</c:f>
              <c:numCache>
                <c:formatCode>_-* #,##0_-;\-* #,##0_-;_-* "-"??_-;_-@_-</c:formatCode>
                <c:ptCount val="21"/>
                <c:pt idx="0">
                  <c:v>7990109</c:v>
                </c:pt>
                <c:pt idx="1">
                  <c:v>3668619.9475923027</c:v>
                </c:pt>
                <c:pt idx="2">
                  <c:v>2194491.6596894697</c:v>
                </c:pt>
                <c:pt idx="3">
                  <c:v>2270703</c:v>
                </c:pt>
                <c:pt idx="4">
                  <c:v>1526604</c:v>
                </c:pt>
                <c:pt idx="5">
                  <c:v>518342</c:v>
                </c:pt>
                <c:pt idx="6">
                  <c:v>417289.9202016202</c:v>
                </c:pt>
                <c:pt idx="7">
                  <c:v>280728</c:v>
                </c:pt>
                <c:pt idx="8">
                  <c:v>98779</c:v>
                </c:pt>
                <c:pt idx="9">
                  <c:v>347143</c:v>
                </c:pt>
                <c:pt idx="10">
                  <c:v>208668</c:v>
                </c:pt>
                <c:pt idx="11">
                  <c:v>282933</c:v>
                </c:pt>
                <c:pt idx="15">
                  <c:v>4623</c:v>
                </c:pt>
                <c:pt idx="16">
                  <c:v>26631</c:v>
                </c:pt>
                <c:pt idx="17">
                  <c:v>21878</c:v>
                </c:pt>
                <c:pt idx="18">
                  <c:v>23377</c:v>
                </c:pt>
                <c:pt idx="19">
                  <c:v>19492</c:v>
                </c:pt>
                <c:pt idx="20">
                  <c:v>4863</c:v>
                </c:pt>
              </c:numCache>
            </c:numRef>
          </c:val>
          <c:extLst>
            <c:ext xmlns:c16="http://schemas.microsoft.com/office/drawing/2014/chart" uri="{C3380CC4-5D6E-409C-BE32-E72D297353CC}">
              <c16:uniqueId val="{00000000-AC7C-43BB-BBD4-12A39C821CD9}"/>
            </c:ext>
          </c:extLst>
        </c:ser>
        <c:ser>
          <c:idx val="1"/>
          <c:order val="1"/>
          <c:tx>
            <c:strRef>
              <c:f>'Figures 21-22 (Mapping)'!$C$2</c:f>
              <c:strCache>
                <c:ptCount val="1"/>
                <c:pt idx="0">
                  <c:v>Other BUA</c:v>
                </c:pt>
              </c:strCache>
            </c:strRef>
          </c:tx>
          <c:spPr>
            <a:solidFill>
              <a:srgbClr val="FFFF00"/>
            </a:solidFill>
            <a:ln>
              <a:noFill/>
            </a:ln>
            <a:effectLst/>
          </c:spPr>
          <c:invertIfNegative val="0"/>
          <c:dPt>
            <c:idx val="8"/>
            <c:invertIfNegative val="0"/>
            <c:bubble3D val="0"/>
            <c:spPr>
              <a:solidFill>
                <a:srgbClr val="FFFF00"/>
              </a:solidFill>
              <a:ln>
                <a:noFill/>
              </a:ln>
              <a:effectLst/>
            </c:spPr>
            <c:extLst>
              <c:ext xmlns:c16="http://schemas.microsoft.com/office/drawing/2014/chart" uri="{C3380CC4-5D6E-409C-BE32-E72D297353CC}">
                <c16:uniqueId val="{00000002-AC7C-43BB-BBD4-12A39C821CD9}"/>
              </c:ext>
            </c:extLst>
          </c:dPt>
          <c:cat>
            <c:strRef>
              <c:f>'Figures 21-22 (Mapping)'!$A$3:$A$23</c:f>
              <c:strCache>
                <c:ptCount val="21"/>
                <c:pt idx="0">
                  <c:v>France</c:v>
                </c:pt>
                <c:pt idx="1">
                  <c:v>Germany</c:v>
                </c:pt>
                <c:pt idx="2">
                  <c:v>Italy</c:v>
                </c:pt>
                <c:pt idx="3">
                  <c:v>Spain</c:v>
                </c:pt>
                <c:pt idx="4">
                  <c:v>Netherlands</c:v>
                </c:pt>
                <c:pt idx="5">
                  <c:v>Belgium</c:v>
                </c:pt>
                <c:pt idx="6">
                  <c:v>Austria</c:v>
                </c:pt>
                <c:pt idx="7">
                  <c:v>Ireland</c:v>
                </c:pt>
                <c:pt idx="8">
                  <c:v>Luxembourg</c:v>
                </c:pt>
                <c:pt idx="9">
                  <c:v>Finland</c:v>
                </c:pt>
                <c:pt idx="10">
                  <c:v>Portugal</c:v>
                </c:pt>
                <c:pt idx="11">
                  <c:v>Greece</c:v>
                </c:pt>
                <c:pt idx="12">
                  <c:v>Slovakia</c:v>
                </c:pt>
                <c:pt idx="13">
                  <c:v>Croatia</c:v>
                </c:pt>
                <c:pt idx="14">
                  <c:v>Bulgaria</c:v>
                </c:pt>
                <c:pt idx="15">
                  <c:v>Lithuania</c:v>
                </c:pt>
                <c:pt idx="16">
                  <c:v>Cyprus</c:v>
                </c:pt>
                <c:pt idx="17">
                  <c:v>Estonia</c:v>
                </c:pt>
                <c:pt idx="18">
                  <c:v>Slovenia</c:v>
                </c:pt>
                <c:pt idx="19">
                  <c:v>Malta</c:v>
                </c:pt>
                <c:pt idx="20">
                  <c:v>Latvia</c:v>
                </c:pt>
              </c:strCache>
            </c:strRef>
          </c:cat>
          <c:val>
            <c:numRef>
              <c:f>'Figures 21-22 (Mapping)'!$C$3:$C$23</c:f>
              <c:numCache>
                <c:formatCode>_-* #,##0_-;\-* #,##0_-;_-* "-"??_-;_-@_-</c:formatCode>
                <c:ptCount val="21"/>
                <c:pt idx="0">
                  <c:v>8322</c:v>
                </c:pt>
                <c:pt idx="1">
                  <c:v>550629</c:v>
                </c:pt>
                <c:pt idx="2">
                  <c:v>333231</c:v>
                </c:pt>
                <c:pt idx="3">
                  <c:v>55411</c:v>
                </c:pt>
                <c:pt idx="4">
                  <c:v>5783</c:v>
                </c:pt>
                <c:pt idx="5">
                  <c:v>512199</c:v>
                </c:pt>
                <c:pt idx="6">
                  <c:v>102755</c:v>
                </c:pt>
                <c:pt idx="7">
                  <c:v>3907</c:v>
                </c:pt>
                <c:pt idx="8">
                  <c:v>260293.65358865887</c:v>
                </c:pt>
                <c:pt idx="10">
                  <c:v>103174</c:v>
                </c:pt>
                <c:pt idx="12">
                  <c:v>88130</c:v>
                </c:pt>
                <c:pt idx="13">
                  <c:v>70244</c:v>
                </c:pt>
                <c:pt idx="14">
                  <c:v>43773</c:v>
                </c:pt>
                <c:pt idx="16">
                  <c:v>31725</c:v>
                </c:pt>
                <c:pt idx="18">
                  <c:v>9015</c:v>
                </c:pt>
              </c:numCache>
            </c:numRef>
          </c:val>
          <c:extLst>
            <c:ext xmlns:c16="http://schemas.microsoft.com/office/drawing/2014/chart" uri="{C3380CC4-5D6E-409C-BE32-E72D297353CC}">
              <c16:uniqueId val="{00000003-AC7C-43BB-BBD4-12A39C821CD9}"/>
            </c:ext>
          </c:extLst>
        </c:ser>
        <c:ser>
          <c:idx val="2"/>
          <c:order val="2"/>
          <c:tx>
            <c:strRef>
              <c:f>'Figures 21-22 (Mapping)'!$D$2</c:f>
              <c:strCache>
                <c:ptCount val="1"/>
                <c:pt idx="0">
                  <c:v>Other EU</c:v>
                </c:pt>
              </c:strCache>
            </c:strRef>
          </c:tx>
          <c:spPr>
            <a:solidFill>
              <a:srgbClr val="92D050"/>
            </a:solidFill>
            <a:ln>
              <a:noFill/>
            </a:ln>
            <a:effectLst/>
          </c:spPr>
          <c:invertIfNegative val="0"/>
          <c:cat>
            <c:strRef>
              <c:f>'Figures 21-22 (Mapping)'!$A$3:$A$23</c:f>
              <c:strCache>
                <c:ptCount val="21"/>
                <c:pt idx="0">
                  <c:v>France</c:v>
                </c:pt>
                <c:pt idx="1">
                  <c:v>Germany</c:v>
                </c:pt>
                <c:pt idx="2">
                  <c:v>Italy</c:v>
                </c:pt>
                <c:pt idx="3">
                  <c:v>Spain</c:v>
                </c:pt>
                <c:pt idx="4">
                  <c:v>Netherlands</c:v>
                </c:pt>
                <c:pt idx="5">
                  <c:v>Belgium</c:v>
                </c:pt>
                <c:pt idx="6">
                  <c:v>Austria</c:v>
                </c:pt>
                <c:pt idx="7">
                  <c:v>Ireland</c:v>
                </c:pt>
                <c:pt idx="8">
                  <c:v>Luxembourg</c:v>
                </c:pt>
                <c:pt idx="9">
                  <c:v>Finland</c:v>
                </c:pt>
                <c:pt idx="10">
                  <c:v>Portugal</c:v>
                </c:pt>
                <c:pt idx="11">
                  <c:v>Greece</c:v>
                </c:pt>
                <c:pt idx="12">
                  <c:v>Slovakia</c:v>
                </c:pt>
                <c:pt idx="13">
                  <c:v>Croatia</c:v>
                </c:pt>
                <c:pt idx="14">
                  <c:v>Bulgaria</c:v>
                </c:pt>
                <c:pt idx="15">
                  <c:v>Lithuania</c:v>
                </c:pt>
                <c:pt idx="16">
                  <c:v>Cyprus</c:v>
                </c:pt>
                <c:pt idx="17">
                  <c:v>Estonia</c:v>
                </c:pt>
                <c:pt idx="18">
                  <c:v>Slovenia</c:v>
                </c:pt>
                <c:pt idx="19">
                  <c:v>Malta</c:v>
                </c:pt>
                <c:pt idx="20">
                  <c:v>Latvia</c:v>
                </c:pt>
              </c:strCache>
            </c:strRef>
          </c:cat>
          <c:val>
            <c:numRef>
              <c:f>'Figures 21-22 (Mapping)'!$D$3:$D$23</c:f>
              <c:numCache>
                <c:formatCode>_-* #,##0_-;\-* #,##0_-;_-* "-"??_-;_-@_-</c:formatCode>
                <c:ptCount val="21"/>
                <c:pt idx="9">
                  <c:v>50590</c:v>
                </c:pt>
                <c:pt idx="14">
                  <c:v>16787</c:v>
                </c:pt>
                <c:pt idx="15">
                  <c:v>32390</c:v>
                </c:pt>
                <c:pt idx="17">
                  <c:v>24040</c:v>
                </c:pt>
                <c:pt idx="18">
                  <c:v>10809</c:v>
                </c:pt>
                <c:pt idx="20">
                  <c:v>14905</c:v>
                </c:pt>
              </c:numCache>
            </c:numRef>
          </c:val>
          <c:extLst>
            <c:ext xmlns:c16="http://schemas.microsoft.com/office/drawing/2014/chart" uri="{C3380CC4-5D6E-409C-BE32-E72D297353CC}">
              <c16:uniqueId val="{00000004-AC7C-43BB-BBD4-12A39C821CD9}"/>
            </c:ext>
          </c:extLst>
        </c:ser>
        <c:ser>
          <c:idx val="3"/>
          <c:order val="3"/>
          <c:tx>
            <c:strRef>
              <c:f>'Figures 21-22 (Mapping)'!$E$2</c:f>
              <c:strCache>
                <c:ptCount val="1"/>
                <c:pt idx="0">
                  <c:v>Rest of World</c:v>
                </c:pt>
              </c:strCache>
            </c:strRef>
          </c:tx>
          <c:spPr>
            <a:solidFill>
              <a:srgbClr val="00B050"/>
            </a:solidFill>
            <a:ln>
              <a:noFill/>
            </a:ln>
            <a:effectLst/>
          </c:spPr>
          <c:invertIfNegative val="0"/>
          <c:cat>
            <c:strRef>
              <c:f>'Figures 21-22 (Mapping)'!$A$3:$A$23</c:f>
              <c:strCache>
                <c:ptCount val="21"/>
                <c:pt idx="0">
                  <c:v>France</c:v>
                </c:pt>
                <c:pt idx="1">
                  <c:v>Germany</c:v>
                </c:pt>
                <c:pt idx="2">
                  <c:v>Italy</c:v>
                </c:pt>
                <c:pt idx="3">
                  <c:v>Spain</c:v>
                </c:pt>
                <c:pt idx="4">
                  <c:v>Netherlands</c:v>
                </c:pt>
                <c:pt idx="5">
                  <c:v>Belgium</c:v>
                </c:pt>
                <c:pt idx="6">
                  <c:v>Austria</c:v>
                </c:pt>
                <c:pt idx="7">
                  <c:v>Ireland</c:v>
                </c:pt>
                <c:pt idx="8">
                  <c:v>Luxembourg</c:v>
                </c:pt>
                <c:pt idx="9">
                  <c:v>Finland</c:v>
                </c:pt>
                <c:pt idx="10">
                  <c:v>Portugal</c:v>
                </c:pt>
                <c:pt idx="11">
                  <c:v>Greece</c:v>
                </c:pt>
                <c:pt idx="12">
                  <c:v>Slovakia</c:v>
                </c:pt>
                <c:pt idx="13">
                  <c:v>Croatia</c:v>
                </c:pt>
                <c:pt idx="14">
                  <c:v>Bulgaria</c:v>
                </c:pt>
                <c:pt idx="15">
                  <c:v>Lithuania</c:v>
                </c:pt>
                <c:pt idx="16">
                  <c:v>Cyprus</c:v>
                </c:pt>
                <c:pt idx="17">
                  <c:v>Estonia</c:v>
                </c:pt>
                <c:pt idx="18">
                  <c:v>Slovenia</c:v>
                </c:pt>
                <c:pt idx="19">
                  <c:v>Malta</c:v>
                </c:pt>
                <c:pt idx="20">
                  <c:v>Latvia</c:v>
                </c:pt>
              </c:strCache>
            </c:strRef>
          </c:cat>
          <c:val>
            <c:numRef>
              <c:f>'Figures 21-22 (Mapping)'!$E$3:$E$23</c:f>
              <c:numCache>
                <c:formatCode>_-* #,##0_-;\-* #,##0_-;_-* "-"??_-;_-@_-</c:formatCode>
                <c:ptCount val="21"/>
                <c:pt idx="0">
                  <c:v>385987</c:v>
                </c:pt>
                <c:pt idx="1">
                  <c:v>971084</c:v>
                </c:pt>
                <c:pt idx="4">
                  <c:v>28191</c:v>
                </c:pt>
                <c:pt idx="5">
                  <c:v>39659</c:v>
                </c:pt>
                <c:pt idx="7">
                  <c:v>352362</c:v>
                </c:pt>
                <c:pt idx="15">
                  <c:v>12091</c:v>
                </c:pt>
                <c:pt idx="19">
                  <c:v>7662</c:v>
                </c:pt>
              </c:numCache>
            </c:numRef>
          </c:val>
          <c:extLst>
            <c:ext xmlns:c16="http://schemas.microsoft.com/office/drawing/2014/chart" uri="{C3380CC4-5D6E-409C-BE32-E72D297353CC}">
              <c16:uniqueId val="{00000005-AC7C-43BB-BBD4-12A39C821CD9}"/>
            </c:ext>
          </c:extLst>
        </c:ser>
        <c:ser>
          <c:idx val="4"/>
          <c:order val="4"/>
          <c:tx>
            <c:strRef>
              <c:f>'Figures 21-22 (Mapping)'!$F$2</c:f>
              <c:strCache>
                <c:ptCount val="1"/>
                <c:pt idx="0">
                  <c:v>LSIs</c:v>
                </c:pt>
              </c:strCache>
            </c:strRef>
          </c:tx>
          <c:spPr>
            <a:solidFill>
              <a:schemeClr val="bg1">
                <a:lumMod val="85000"/>
              </a:schemeClr>
            </a:solidFill>
            <a:ln>
              <a:noFill/>
            </a:ln>
            <a:effectLst/>
          </c:spPr>
          <c:invertIfNegative val="0"/>
          <c:cat>
            <c:strRef>
              <c:f>'Figures 21-22 (Mapping)'!$A$3:$A$23</c:f>
              <c:strCache>
                <c:ptCount val="21"/>
                <c:pt idx="0">
                  <c:v>France</c:v>
                </c:pt>
                <c:pt idx="1">
                  <c:v>Germany</c:v>
                </c:pt>
                <c:pt idx="2">
                  <c:v>Italy</c:v>
                </c:pt>
                <c:pt idx="3">
                  <c:v>Spain</c:v>
                </c:pt>
                <c:pt idx="4">
                  <c:v>Netherlands</c:v>
                </c:pt>
                <c:pt idx="5">
                  <c:v>Belgium</c:v>
                </c:pt>
                <c:pt idx="6">
                  <c:v>Austria</c:v>
                </c:pt>
                <c:pt idx="7">
                  <c:v>Ireland</c:v>
                </c:pt>
                <c:pt idx="8">
                  <c:v>Luxembourg</c:v>
                </c:pt>
                <c:pt idx="9">
                  <c:v>Finland</c:v>
                </c:pt>
                <c:pt idx="10">
                  <c:v>Portugal</c:v>
                </c:pt>
                <c:pt idx="11">
                  <c:v>Greece</c:v>
                </c:pt>
                <c:pt idx="12">
                  <c:v>Slovakia</c:v>
                </c:pt>
                <c:pt idx="13">
                  <c:v>Croatia</c:v>
                </c:pt>
                <c:pt idx="14">
                  <c:v>Bulgaria</c:v>
                </c:pt>
                <c:pt idx="15">
                  <c:v>Lithuania</c:v>
                </c:pt>
                <c:pt idx="16">
                  <c:v>Cyprus</c:v>
                </c:pt>
                <c:pt idx="17">
                  <c:v>Estonia</c:v>
                </c:pt>
                <c:pt idx="18">
                  <c:v>Slovenia</c:v>
                </c:pt>
                <c:pt idx="19">
                  <c:v>Malta</c:v>
                </c:pt>
                <c:pt idx="20">
                  <c:v>Latvia</c:v>
                </c:pt>
              </c:strCache>
            </c:strRef>
          </c:cat>
          <c:val>
            <c:numRef>
              <c:f>'Figures 21-22 (Mapping)'!$F$3:$F$23</c:f>
              <c:numCache>
                <c:formatCode>_-* #,##0_-;\-* #,##0_-;_-* "-"??_-;_-@_-</c:formatCode>
                <c:ptCount val="21"/>
                <c:pt idx="0">
                  <c:v>218637.40000000002</c:v>
                </c:pt>
                <c:pt idx="1">
                  <c:v>3086526.1999999997</c:v>
                </c:pt>
                <c:pt idx="2">
                  <c:v>308572.60000000003</c:v>
                </c:pt>
                <c:pt idx="3">
                  <c:v>221069.7</c:v>
                </c:pt>
                <c:pt idx="4">
                  <c:v>224125</c:v>
                </c:pt>
                <c:pt idx="5">
                  <c:v>37932.5</c:v>
                </c:pt>
                <c:pt idx="6">
                  <c:v>381111.89999999997</c:v>
                </c:pt>
                <c:pt idx="7">
                  <c:v>82877.799999999988</c:v>
                </c:pt>
                <c:pt idx="8">
                  <c:v>123071.6</c:v>
                </c:pt>
                <c:pt idx="9">
                  <c:v>61621.4</c:v>
                </c:pt>
                <c:pt idx="10">
                  <c:v>69873.099999999991</c:v>
                </c:pt>
                <c:pt idx="11">
                  <c:v>14459.300000000001</c:v>
                </c:pt>
                <c:pt idx="12">
                  <c:v>15503</c:v>
                </c:pt>
                <c:pt idx="13">
                  <c:v>20167</c:v>
                </c:pt>
                <c:pt idx="14">
                  <c:v>25462.5</c:v>
                </c:pt>
                <c:pt idx="15">
                  <c:v>15048.8</c:v>
                </c:pt>
                <c:pt idx="16">
                  <c:v>5621.3</c:v>
                </c:pt>
                <c:pt idx="17">
                  <c:v>5906.2</c:v>
                </c:pt>
                <c:pt idx="18">
                  <c:v>8745.5</c:v>
                </c:pt>
                <c:pt idx="19">
                  <c:v>12445.800000000001</c:v>
                </c:pt>
                <c:pt idx="20">
                  <c:v>3848.2</c:v>
                </c:pt>
              </c:numCache>
            </c:numRef>
          </c:val>
          <c:extLst>
            <c:ext xmlns:c16="http://schemas.microsoft.com/office/drawing/2014/chart" uri="{C3380CC4-5D6E-409C-BE32-E72D297353CC}">
              <c16:uniqueId val="{00000006-AC7C-43BB-BBD4-12A39C821CD9}"/>
            </c:ext>
          </c:extLst>
        </c:ser>
        <c:dLbls>
          <c:showLegendKey val="0"/>
          <c:showVal val="0"/>
          <c:showCatName val="0"/>
          <c:showSerName val="0"/>
          <c:showPercent val="0"/>
          <c:showBubbleSize val="0"/>
        </c:dLbls>
        <c:gapWidth val="150"/>
        <c:overlap val="100"/>
        <c:axId val="1652754000"/>
        <c:axId val="1652730960"/>
      </c:barChart>
      <c:catAx>
        <c:axId val="165275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2730960"/>
        <c:crosses val="autoZero"/>
        <c:auto val="1"/>
        <c:lblAlgn val="ctr"/>
        <c:lblOffset val="100"/>
        <c:noMultiLvlLbl val="0"/>
      </c:catAx>
      <c:valAx>
        <c:axId val="1652730960"/>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2754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18767255650893E-2"/>
          <c:y val="3.8461538461538464E-2"/>
          <c:w val="0.92864691472170269"/>
          <c:h val="0.73696648909547735"/>
        </c:manualLayout>
      </c:layout>
      <c:barChart>
        <c:barDir val="col"/>
        <c:grouping val="percentStacked"/>
        <c:varyColors val="0"/>
        <c:ser>
          <c:idx val="0"/>
          <c:order val="0"/>
          <c:tx>
            <c:strRef>
              <c:f>'Figures 21-22 (Mapping)'!$B$26</c:f>
              <c:strCache>
                <c:ptCount val="1"/>
                <c:pt idx="0">
                  <c:v>Domestic</c:v>
                </c:pt>
              </c:strCache>
            </c:strRef>
          </c:tx>
          <c:spPr>
            <a:solidFill>
              <a:srgbClr val="0070C0"/>
            </a:solidFill>
            <a:ln>
              <a:noFill/>
            </a:ln>
            <a:effectLst/>
          </c:spPr>
          <c:invertIfNegative val="0"/>
          <c:cat>
            <c:strRef>
              <c:f>'Figures 21-22 (Mapping)'!$A$27:$A$47</c:f>
              <c:strCache>
                <c:ptCount val="21"/>
                <c:pt idx="0">
                  <c:v>France</c:v>
                </c:pt>
                <c:pt idx="1">
                  <c:v>Germany</c:v>
                </c:pt>
                <c:pt idx="2">
                  <c:v>Italy</c:v>
                </c:pt>
                <c:pt idx="3">
                  <c:v>Spain</c:v>
                </c:pt>
                <c:pt idx="4">
                  <c:v>Netherlands</c:v>
                </c:pt>
                <c:pt idx="5">
                  <c:v>Belgium</c:v>
                </c:pt>
                <c:pt idx="6">
                  <c:v>Austria</c:v>
                </c:pt>
                <c:pt idx="7">
                  <c:v>Ireland</c:v>
                </c:pt>
                <c:pt idx="8">
                  <c:v>Luxembourg</c:v>
                </c:pt>
                <c:pt idx="9">
                  <c:v>Finland</c:v>
                </c:pt>
                <c:pt idx="10">
                  <c:v>Portugal</c:v>
                </c:pt>
                <c:pt idx="11">
                  <c:v>Greece</c:v>
                </c:pt>
                <c:pt idx="12">
                  <c:v>Slovakia</c:v>
                </c:pt>
                <c:pt idx="13">
                  <c:v>Croatia</c:v>
                </c:pt>
                <c:pt idx="14">
                  <c:v>Bulgaria</c:v>
                </c:pt>
                <c:pt idx="15">
                  <c:v>Lithuania</c:v>
                </c:pt>
                <c:pt idx="16">
                  <c:v>Cyprus</c:v>
                </c:pt>
                <c:pt idx="17">
                  <c:v>Estonia</c:v>
                </c:pt>
                <c:pt idx="18">
                  <c:v>Slovenia</c:v>
                </c:pt>
                <c:pt idx="19">
                  <c:v>Malta</c:v>
                </c:pt>
                <c:pt idx="20">
                  <c:v>Latvia</c:v>
                </c:pt>
              </c:strCache>
            </c:strRef>
          </c:cat>
          <c:val>
            <c:numRef>
              <c:f>'Figures 21-22 (Mapping)'!$B$27:$B$47</c:f>
              <c:numCache>
                <c:formatCode>0%</c:formatCode>
                <c:ptCount val="21"/>
                <c:pt idx="0">
                  <c:v>0.92875247554490925</c:v>
                </c:pt>
                <c:pt idx="1">
                  <c:v>0.44323817551727773</c:v>
                </c:pt>
                <c:pt idx="2">
                  <c:v>0.77371763471823185</c:v>
                </c:pt>
                <c:pt idx="3">
                  <c:v>0.89145631702966688</c:v>
                </c:pt>
                <c:pt idx="4">
                  <c:v>0.85538266030818577</c:v>
                </c:pt>
                <c:pt idx="5">
                  <c:v>0.4677617523175252</c:v>
                </c:pt>
                <c:pt idx="6">
                  <c:v>0.46306026969674147</c:v>
                </c:pt>
                <c:pt idx="7">
                  <c:v>0.38996781106936929</c:v>
                </c:pt>
                <c:pt idx="8">
                  <c:v>0.20487436957876357</c:v>
                </c:pt>
                <c:pt idx="9">
                  <c:v>0.75571933130497926</c:v>
                </c:pt>
                <c:pt idx="10">
                  <c:v>0.54665901348937995</c:v>
                </c:pt>
                <c:pt idx="11">
                  <c:v>0.95137970956208351</c:v>
                </c:pt>
                <c:pt idx="12">
                  <c:v>0</c:v>
                </c:pt>
                <c:pt idx="13">
                  <c:v>0</c:v>
                </c:pt>
                <c:pt idx="14">
                  <c:v>0</c:v>
                </c:pt>
                <c:pt idx="15">
                  <c:v>7.2062326196206547E-2</c:v>
                </c:pt>
                <c:pt idx="16">
                  <c:v>0.41625701616041938</c:v>
                </c:pt>
                <c:pt idx="17">
                  <c:v>0.42215798796701159</c:v>
                </c:pt>
                <c:pt idx="18">
                  <c:v>0.45002069436824427</c:v>
                </c:pt>
                <c:pt idx="19">
                  <c:v>0.49222470820559694</c:v>
                </c:pt>
                <c:pt idx="20">
                  <c:v>0.20591797156189395</c:v>
                </c:pt>
              </c:numCache>
            </c:numRef>
          </c:val>
          <c:extLst>
            <c:ext xmlns:c16="http://schemas.microsoft.com/office/drawing/2014/chart" uri="{C3380CC4-5D6E-409C-BE32-E72D297353CC}">
              <c16:uniqueId val="{00000000-58EF-430B-958A-ABF43D188F6A}"/>
            </c:ext>
          </c:extLst>
        </c:ser>
        <c:ser>
          <c:idx val="1"/>
          <c:order val="1"/>
          <c:tx>
            <c:strRef>
              <c:f>'Figures 21-22 (Mapping)'!$C$26</c:f>
              <c:strCache>
                <c:ptCount val="1"/>
                <c:pt idx="0">
                  <c:v>Other BUA</c:v>
                </c:pt>
              </c:strCache>
            </c:strRef>
          </c:tx>
          <c:spPr>
            <a:solidFill>
              <a:srgbClr val="FFFF00"/>
            </a:solidFill>
            <a:ln>
              <a:noFill/>
            </a:ln>
            <a:effectLst/>
          </c:spPr>
          <c:invertIfNegative val="0"/>
          <c:cat>
            <c:strRef>
              <c:f>'Figures 21-22 (Mapping)'!$A$27:$A$47</c:f>
              <c:strCache>
                <c:ptCount val="21"/>
                <c:pt idx="0">
                  <c:v>France</c:v>
                </c:pt>
                <c:pt idx="1">
                  <c:v>Germany</c:v>
                </c:pt>
                <c:pt idx="2">
                  <c:v>Italy</c:v>
                </c:pt>
                <c:pt idx="3">
                  <c:v>Spain</c:v>
                </c:pt>
                <c:pt idx="4">
                  <c:v>Netherlands</c:v>
                </c:pt>
                <c:pt idx="5">
                  <c:v>Belgium</c:v>
                </c:pt>
                <c:pt idx="6">
                  <c:v>Austria</c:v>
                </c:pt>
                <c:pt idx="7">
                  <c:v>Ireland</c:v>
                </c:pt>
                <c:pt idx="8">
                  <c:v>Luxembourg</c:v>
                </c:pt>
                <c:pt idx="9">
                  <c:v>Finland</c:v>
                </c:pt>
                <c:pt idx="10">
                  <c:v>Portugal</c:v>
                </c:pt>
                <c:pt idx="11">
                  <c:v>Greece</c:v>
                </c:pt>
                <c:pt idx="12">
                  <c:v>Slovakia</c:v>
                </c:pt>
                <c:pt idx="13">
                  <c:v>Croatia</c:v>
                </c:pt>
                <c:pt idx="14">
                  <c:v>Bulgaria</c:v>
                </c:pt>
                <c:pt idx="15">
                  <c:v>Lithuania</c:v>
                </c:pt>
                <c:pt idx="16">
                  <c:v>Cyprus</c:v>
                </c:pt>
                <c:pt idx="17">
                  <c:v>Estonia</c:v>
                </c:pt>
                <c:pt idx="18">
                  <c:v>Slovenia</c:v>
                </c:pt>
                <c:pt idx="19">
                  <c:v>Malta</c:v>
                </c:pt>
                <c:pt idx="20">
                  <c:v>Latvia</c:v>
                </c:pt>
              </c:strCache>
            </c:strRef>
          </c:cat>
          <c:val>
            <c:numRef>
              <c:f>'Figures 21-22 (Mapping)'!$C$27:$C$47</c:f>
              <c:numCache>
                <c:formatCode>0%</c:formatCode>
                <c:ptCount val="21"/>
                <c:pt idx="0">
                  <c:v>9.6733074623697062E-4</c:v>
                </c:pt>
                <c:pt idx="1">
                  <c:v>6.6526322386454437E-2</c:v>
                </c:pt>
                <c:pt idx="2">
                  <c:v>0.11748812076655363</c:v>
                </c:pt>
                <c:pt idx="3">
                  <c:v>2.1753829533378372E-2</c:v>
                </c:pt>
                <c:pt idx="4">
                  <c:v>3.2403150552220736E-3</c:v>
                </c:pt>
                <c:pt idx="5">
                  <c:v>0.46221819141664017</c:v>
                </c:pt>
                <c:pt idx="6">
                  <c:v>0.11402565868281407</c:v>
                </c:pt>
                <c:pt idx="7">
                  <c:v>5.4273326417315897E-3</c:v>
                </c:pt>
                <c:pt idx="8">
                  <c:v>0.53986675492087943</c:v>
                </c:pt>
                <c:pt idx="9">
                  <c:v>0</c:v>
                </c:pt>
                <c:pt idx="10">
                  <c:v>0.27029059107171816</c:v>
                </c:pt>
                <c:pt idx="11">
                  <c:v>0</c:v>
                </c:pt>
                <c:pt idx="12">
                  <c:v>0.85040479383980006</c:v>
                </c:pt>
                <c:pt idx="13">
                  <c:v>0.77694085896627618</c:v>
                </c:pt>
                <c:pt idx="14">
                  <c:v>0.5088552413612718</c:v>
                </c:pt>
                <c:pt idx="15">
                  <c:v>0</c:v>
                </c:pt>
                <c:pt idx="16">
                  <c:v>0.49587900708532556</c:v>
                </c:pt>
                <c:pt idx="17">
                  <c:v>0</c:v>
                </c:pt>
                <c:pt idx="18">
                  <c:v>0.17354393462504691</c:v>
                </c:pt>
                <c:pt idx="19">
                  <c:v>0</c:v>
                </c:pt>
                <c:pt idx="20">
                  <c:v>0</c:v>
                </c:pt>
              </c:numCache>
            </c:numRef>
          </c:val>
          <c:extLst>
            <c:ext xmlns:c16="http://schemas.microsoft.com/office/drawing/2014/chart" uri="{C3380CC4-5D6E-409C-BE32-E72D297353CC}">
              <c16:uniqueId val="{00000001-58EF-430B-958A-ABF43D188F6A}"/>
            </c:ext>
          </c:extLst>
        </c:ser>
        <c:ser>
          <c:idx val="2"/>
          <c:order val="2"/>
          <c:tx>
            <c:strRef>
              <c:f>'Figures 21-22 (Mapping)'!$D$26</c:f>
              <c:strCache>
                <c:ptCount val="1"/>
                <c:pt idx="0">
                  <c:v>Other EU</c:v>
                </c:pt>
              </c:strCache>
            </c:strRef>
          </c:tx>
          <c:spPr>
            <a:solidFill>
              <a:srgbClr val="92D050"/>
            </a:solidFill>
            <a:ln>
              <a:noFill/>
            </a:ln>
            <a:effectLst/>
          </c:spPr>
          <c:invertIfNegative val="0"/>
          <c:cat>
            <c:strRef>
              <c:f>'Figures 21-22 (Mapping)'!$A$27:$A$47</c:f>
              <c:strCache>
                <c:ptCount val="21"/>
                <c:pt idx="0">
                  <c:v>France</c:v>
                </c:pt>
                <c:pt idx="1">
                  <c:v>Germany</c:v>
                </c:pt>
                <c:pt idx="2">
                  <c:v>Italy</c:v>
                </c:pt>
                <c:pt idx="3">
                  <c:v>Spain</c:v>
                </c:pt>
                <c:pt idx="4">
                  <c:v>Netherlands</c:v>
                </c:pt>
                <c:pt idx="5">
                  <c:v>Belgium</c:v>
                </c:pt>
                <c:pt idx="6">
                  <c:v>Austria</c:v>
                </c:pt>
                <c:pt idx="7">
                  <c:v>Ireland</c:v>
                </c:pt>
                <c:pt idx="8">
                  <c:v>Luxembourg</c:v>
                </c:pt>
                <c:pt idx="9">
                  <c:v>Finland</c:v>
                </c:pt>
                <c:pt idx="10">
                  <c:v>Portugal</c:v>
                </c:pt>
                <c:pt idx="11">
                  <c:v>Greece</c:v>
                </c:pt>
                <c:pt idx="12">
                  <c:v>Slovakia</c:v>
                </c:pt>
                <c:pt idx="13">
                  <c:v>Croatia</c:v>
                </c:pt>
                <c:pt idx="14">
                  <c:v>Bulgaria</c:v>
                </c:pt>
                <c:pt idx="15">
                  <c:v>Lithuania</c:v>
                </c:pt>
                <c:pt idx="16">
                  <c:v>Cyprus</c:v>
                </c:pt>
                <c:pt idx="17">
                  <c:v>Estonia</c:v>
                </c:pt>
                <c:pt idx="18">
                  <c:v>Slovenia</c:v>
                </c:pt>
                <c:pt idx="19">
                  <c:v>Malta</c:v>
                </c:pt>
                <c:pt idx="20">
                  <c:v>Latvia</c:v>
                </c:pt>
              </c:strCache>
            </c:strRef>
          </c:cat>
          <c:val>
            <c:numRef>
              <c:f>'Figures 21-22 (Mapping)'!$D$27:$D$47</c:f>
              <c:numCache>
                <c:formatCode>0%</c:formatCode>
                <c:ptCount val="21"/>
                <c:pt idx="0">
                  <c:v>0</c:v>
                </c:pt>
                <c:pt idx="1">
                  <c:v>0</c:v>
                </c:pt>
                <c:pt idx="2">
                  <c:v>0</c:v>
                </c:pt>
                <c:pt idx="3">
                  <c:v>0</c:v>
                </c:pt>
                <c:pt idx="4">
                  <c:v>0</c:v>
                </c:pt>
                <c:pt idx="5">
                  <c:v>0</c:v>
                </c:pt>
                <c:pt idx="6">
                  <c:v>0</c:v>
                </c:pt>
                <c:pt idx="7">
                  <c:v>0</c:v>
                </c:pt>
                <c:pt idx="8">
                  <c:v>0</c:v>
                </c:pt>
                <c:pt idx="9">
                  <c:v>0.11013282990214092</c:v>
                </c:pt>
                <c:pt idx="10">
                  <c:v>0</c:v>
                </c:pt>
                <c:pt idx="11">
                  <c:v>0</c:v>
                </c:pt>
                <c:pt idx="12">
                  <c:v>0</c:v>
                </c:pt>
                <c:pt idx="13">
                  <c:v>0</c:v>
                </c:pt>
                <c:pt idx="14">
                  <c:v>0.19514661861722224</c:v>
                </c:pt>
                <c:pt idx="15">
                  <c:v>0.50488832911423975</c:v>
                </c:pt>
                <c:pt idx="16">
                  <c:v>0</c:v>
                </c:pt>
                <c:pt idx="17">
                  <c:v>0.46387594984582498</c:v>
                </c:pt>
                <c:pt idx="18">
                  <c:v>0.20807946637405791</c:v>
                </c:pt>
                <c:pt idx="19">
                  <c:v>0</c:v>
                </c:pt>
                <c:pt idx="20">
                  <c:v>0.6311345601747953</c:v>
                </c:pt>
              </c:numCache>
            </c:numRef>
          </c:val>
          <c:extLst>
            <c:ext xmlns:c16="http://schemas.microsoft.com/office/drawing/2014/chart" uri="{C3380CC4-5D6E-409C-BE32-E72D297353CC}">
              <c16:uniqueId val="{00000002-58EF-430B-958A-ABF43D188F6A}"/>
            </c:ext>
          </c:extLst>
        </c:ser>
        <c:ser>
          <c:idx val="3"/>
          <c:order val="3"/>
          <c:tx>
            <c:strRef>
              <c:f>'Figures 21-22 (Mapping)'!$E$26</c:f>
              <c:strCache>
                <c:ptCount val="1"/>
                <c:pt idx="0">
                  <c:v>Rest of World</c:v>
                </c:pt>
              </c:strCache>
            </c:strRef>
          </c:tx>
          <c:spPr>
            <a:solidFill>
              <a:srgbClr val="00B050"/>
            </a:solidFill>
            <a:ln>
              <a:noFill/>
            </a:ln>
            <a:effectLst/>
          </c:spPr>
          <c:invertIfNegative val="0"/>
          <c:cat>
            <c:strRef>
              <c:f>'Figures 21-22 (Mapping)'!$A$27:$A$47</c:f>
              <c:strCache>
                <c:ptCount val="21"/>
                <c:pt idx="0">
                  <c:v>France</c:v>
                </c:pt>
                <c:pt idx="1">
                  <c:v>Germany</c:v>
                </c:pt>
                <c:pt idx="2">
                  <c:v>Italy</c:v>
                </c:pt>
                <c:pt idx="3">
                  <c:v>Spain</c:v>
                </c:pt>
                <c:pt idx="4">
                  <c:v>Netherlands</c:v>
                </c:pt>
                <c:pt idx="5">
                  <c:v>Belgium</c:v>
                </c:pt>
                <c:pt idx="6">
                  <c:v>Austria</c:v>
                </c:pt>
                <c:pt idx="7">
                  <c:v>Ireland</c:v>
                </c:pt>
                <c:pt idx="8">
                  <c:v>Luxembourg</c:v>
                </c:pt>
                <c:pt idx="9">
                  <c:v>Finland</c:v>
                </c:pt>
                <c:pt idx="10">
                  <c:v>Portugal</c:v>
                </c:pt>
                <c:pt idx="11">
                  <c:v>Greece</c:v>
                </c:pt>
                <c:pt idx="12">
                  <c:v>Slovakia</c:v>
                </c:pt>
                <c:pt idx="13">
                  <c:v>Croatia</c:v>
                </c:pt>
                <c:pt idx="14">
                  <c:v>Bulgaria</c:v>
                </c:pt>
                <c:pt idx="15">
                  <c:v>Lithuania</c:v>
                </c:pt>
                <c:pt idx="16">
                  <c:v>Cyprus</c:v>
                </c:pt>
                <c:pt idx="17">
                  <c:v>Estonia</c:v>
                </c:pt>
                <c:pt idx="18">
                  <c:v>Slovenia</c:v>
                </c:pt>
                <c:pt idx="19">
                  <c:v>Malta</c:v>
                </c:pt>
                <c:pt idx="20">
                  <c:v>Latvia</c:v>
                </c:pt>
              </c:strCache>
            </c:strRef>
          </c:cat>
          <c:val>
            <c:numRef>
              <c:f>'Figures 21-22 (Mapping)'!$E$27:$E$47</c:f>
              <c:numCache>
                <c:formatCode>0%</c:formatCode>
                <c:ptCount val="21"/>
                <c:pt idx="0">
                  <c:v>4.4866269255920403E-2</c:v>
                </c:pt>
                <c:pt idx="1">
                  <c:v>0.11732518128963008</c:v>
                </c:pt>
                <c:pt idx="2">
                  <c:v>0</c:v>
                </c:pt>
                <c:pt idx="3">
                  <c:v>0</c:v>
                </c:pt>
                <c:pt idx="4">
                  <c:v>1.5795905537223841E-2</c:v>
                </c:pt>
                <c:pt idx="5">
                  <c:v>3.5789041472928551E-2</c:v>
                </c:pt>
                <c:pt idx="6">
                  <c:v>0</c:v>
                </c:pt>
                <c:pt idx="7">
                  <c:v>0.48947678124029342</c:v>
                </c:pt>
                <c:pt idx="8">
                  <c:v>0</c:v>
                </c:pt>
                <c:pt idx="9">
                  <c:v>0</c:v>
                </c:pt>
                <c:pt idx="10">
                  <c:v>0</c:v>
                </c:pt>
                <c:pt idx="11">
                  <c:v>0</c:v>
                </c:pt>
                <c:pt idx="12">
                  <c:v>0</c:v>
                </c:pt>
                <c:pt idx="13">
                  <c:v>0</c:v>
                </c:pt>
                <c:pt idx="14">
                  <c:v>0</c:v>
                </c:pt>
                <c:pt idx="15">
                  <c:v>0.18847189834270678</c:v>
                </c:pt>
                <c:pt idx="16">
                  <c:v>0</c:v>
                </c:pt>
                <c:pt idx="17">
                  <c:v>0</c:v>
                </c:pt>
                <c:pt idx="18">
                  <c:v>0</c:v>
                </c:pt>
                <c:pt idx="19">
                  <c:v>0.19348582568598829</c:v>
                </c:pt>
                <c:pt idx="20">
                  <c:v>0</c:v>
                </c:pt>
              </c:numCache>
            </c:numRef>
          </c:val>
          <c:extLst>
            <c:ext xmlns:c16="http://schemas.microsoft.com/office/drawing/2014/chart" uri="{C3380CC4-5D6E-409C-BE32-E72D297353CC}">
              <c16:uniqueId val="{00000003-58EF-430B-958A-ABF43D188F6A}"/>
            </c:ext>
          </c:extLst>
        </c:ser>
        <c:ser>
          <c:idx val="4"/>
          <c:order val="4"/>
          <c:tx>
            <c:strRef>
              <c:f>'Figures 21-22 (Mapping)'!$F$26</c:f>
              <c:strCache>
                <c:ptCount val="1"/>
                <c:pt idx="0">
                  <c:v>LSIs</c:v>
                </c:pt>
              </c:strCache>
            </c:strRef>
          </c:tx>
          <c:spPr>
            <a:solidFill>
              <a:schemeClr val="bg1">
                <a:lumMod val="75000"/>
              </a:schemeClr>
            </a:solidFill>
            <a:ln>
              <a:noFill/>
            </a:ln>
            <a:effectLst/>
          </c:spPr>
          <c:invertIfNegative val="0"/>
          <c:cat>
            <c:strRef>
              <c:f>'Figures 21-22 (Mapping)'!$A$27:$A$47</c:f>
              <c:strCache>
                <c:ptCount val="21"/>
                <c:pt idx="0">
                  <c:v>France</c:v>
                </c:pt>
                <c:pt idx="1">
                  <c:v>Germany</c:v>
                </c:pt>
                <c:pt idx="2">
                  <c:v>Italy</c:v>
                </c:pt>
                <c:pt idx="3">
                  <c:v>Spain</c:v>
                </c:pt>
                <c:pt idx="4">
                  <c:v>Netherlands</c:v>
                </c:pt>
                <c:pt idx="5">
                  <c:v>Belgium</c:v>
                </c:pt>
                <c:pt idx="6">
                  <c:v>Austria</c:v>
                </c:pt>
                <c:pt idx="7">
                  <c:v>Ireland</c:v>
                </c:pt>
                <c:pt idx="8">
                  <c:v>Luxembourg</c:v>
                </c:pt>
                <c:pt idx="9">
                  <c:v>Finland</c:v>
                </c:pt>
                <c:pt idx="10">
                  <c:v>Portugal</c:v>
                </c:pt>
                <c:pt idx="11">
                  <c:v>Greece</c:v>
                </c:pt>
                <c:pt idx="12">
                  <c:v>Slovakia</c:v>
                </c:pt>
                <c:pt idx="13">
                  <c:v>Croatia</c:v>
                </c:pt>
                <c:pt idx="14">
                  <c:v>Bulgaria</c:v>
                </c:pt>
                <c:pt idx="15">
                  <c:v>Lithuania</c:v>
                </c:pt>
                <c:pt idx="16">
                  <c:v>Cyprus</c:v>
                </c:pt>
                <c:pt idx="17">
                  <c:v>Estonia</c:v>
                </c:pt>
                <c:pt idx="18">
                  <c:v>Slovenia</c:v>
                </c:pt>
                <c:pt idx="19">
                  <c:v>Malta</c:v>
                </c:pt>
                <c:pt idx="20">
                  <c:v>Latvia</c:v>
                </c:pt>
              </c:strCache>
            </c:strRef>
          </c:cat>
          <c:val>
            <c:numRef>
              <c:f>'Figures 21-22 (Mapping)'!$F$27:$F$47</c:f>
              <c:numCache>
                <c:formatCode>0%</c:formatCode>
                <c:ptCount val="21"/>
                <c:pt idx="0">
                  <c:v>2.5413924452933317E-2</c:v>
                </c:pt>
                <c:pt idx="1">
                  <c:v>0.37291032080663772</c:v>
                </c:pt>
                <c:pt idx="2">
                  <c:v>0.10879424451521452</c:v>
                </c:pt>
                <c:pt idx="3">
                  <c:v>8.6789853436954709E-2</c:v>
                </c:pt>
                <c:pt idx="4">
                  <c:v>0.12558111909936837</c:v>
                </c:pt>
                <c:pt idx="5">
                  <c:v>3.4231014792906085E-2</c:v>
                </c:pt>
                <c:pt idx="6">
                  <c:v>0.42291407162044442</c:v>
                </c:pt>
                <c:pt idx="7">
                  <c:v>0.11512807504860564</c:v>
                </c:pt>
                <c:pt idx="8">
                  <c:v>0.25525887550035697</c:v>
                </c:pt>
                <c:pt idx="9">
                  <c:v>0.13414783879287975</c:v>
                </c:pt>
                <c:pt idx="10">
                  <c:v>0.18305039543890195</c:v>
                </c:pt>
                <c:pt idx="11">
                  <c:v>4.8620290437916519E-2</c:v>
                </c:pt>
                <c:pt idx="12">
                  <c:v>0.14959520616019994</c:v>
                </c:pt>
                <c:pt idx="13">
                  <c:v>0.22305914103372376</c:v>
                </c:pt>
                <c:pt idx="14">
                  <c:v>0.29599814002150598</c:v>
                </c:pt>
                <c:pt idx="15">
                  <c:v>0.23457744634684688</c:v>
                </c:pt>
                <c:pt idx="16">
                  <c:v>8.786397675425503E-2</c:v>
                </c:pt>
                <c:pt idx="17">
                  <c:v>0.11396606218716353</c:v>
                </c:pt>
                <c:pt idx="18">
                  <c:v>0.1683559046326509</c:v>
                </c:pt>
                <c:pt idx="19">
                  <c:v>0.31428946610841468</c:v>
                </c:pt>
                <c:pt idx="20">
                  <c:v>0.16294746826331077</c:v>
                </c:pt>
              </c:numCache>
            </c:numRef>
          </c:val>
          <c:extLst>
            <c:ext xmlns:c16="http://schemas.microsoft.com/office/drawing/2014/chart" uri="{C3380CC4-5D6E-409C-BE32-E72D297353CC}">
              <c16:uniqueId val="{00000004-58EF-430B-958A-ABF43D188F6A}"/>
            </c:ext>
          </c:extLst>
        </c:ser>
        <c:dLbls>
          <c:showLegendKey val="0"/>
          <c:showVal val="0"/>
          <c:showCatName val="0"/>
          <c:showSerName val="0"/>
          <c:showPercent val="0"/>
          <c:showBubbleSize val="0"/>
        </c:dLbls>
        <c:gapWidth val="150"/>
        <c:overlap val="100"/>
        <c:axId val="1652753040"/>
        <c:axId val="1652762640"/>
      </c:barChart>
      <c:catAx>
        <c:axId val="165275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2762640"/>
        <c:crosses val="autoZero"/>
        <c:auto val="1"/>
        <c:lblAlgn val="ctr"/>
        <c:lblOffset val="100"/>
        <c:noMultiLvlLbl val="0"/>
      </c:catAx>
      <c:valAx>
        <c:axId val="1652762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2753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23 (Group Assets)'!$B$193</c:f>
              <c:strCache>
                <c:ptCount val="1"/>
                <c:pt idx="0">
                  <c:v>Home country</c:v>
                </c:pt>
              </c:strCache>
            </c:strRef>
          </c:tx>
          <c:spPr>
            <a:solidFill>
              <a:srgbClr val="FF0000"/>
            </a:solidFill>
            <a:ln>
              <a:noFill/>
            </a:ln>
            <a:effectLst/>
          </c:spPr>
          <c:invertIfNegative val="0"/>
          <c:cat>
            <c:strRef>
              <c:f>'Figure 23 (Group Assets)'!$A$194:$A$203</c:f>
              <c:strCache>
                <c:ptCount val="10"/>
                <c:pt idx="0">
                  <c:v>BNP Paribas (FR, BE)</c:v>
                </c:pt>
                <c:pt idx="1">
                  <c:v>Crédit Agricole (FR, IT)</c:v>
                </c:pt>
                <c:pt idx="2">
                  <c:v>Santander (ES, PT)</c:v>
                </c:pt>
                <c:pt idx="3">
                  <c:v>Société Générale (FR, LU)</c:v>
                </c:pt>
                <c:pt idx="4">
                  <c:v>BPCE     (FR, LU)</c:v>
                </c:pt>
                <c:pt idx="5">
                  <c:v>Deutsche Bank      (DE, IT)</c:v>
                </c:pt>
                <c:pt idx="6">
                  <c:v>Crédit Mutuel (FR, DE)</c:v>
                </c:pt>
                <c:pt idx="7">
                  <c:v>ING Group (NL, DE)</c:v>
                </c:pt>
                <c:pt idx="8">
                  <c:v>Intesa Sanpaolo (IT, SK)</c:v>
                </c:pt>
                <c:pt idx="9">
                  <c:v>UniCredit (IT, DE)</c:v>
                </c:pt>
              </c:strCache>
            </c:strRef>
          </c:cat>
          <c:val>
            <c:numRef>
              <c:f>'Figure 23 (Group Assets)'!$B$194:$B$203</c:f>
              <c:numCache>
                <c:formatCode>_-* #,##0_-;\-* #,##0_-;_-* "-"??_-;_-@_-</c:formatCode>
                <c:ptCount val="10"/>
                <c:pt idx="0">
                  <c:v>1528931.1809180919</c:v>
                </c:pt>
                <c:pt idx="1">
                  <c:v>1977940.7335733571</c:v>
                </c:pt>
                <c:pt idx="2">
                  <c:v>535415.14006756339</c:v>
                </c:pt>
                <c:pt idx="3">
                  <c:v>1046664</c:v>
                </c:pt>
                <c:pt idx="4">
                  <c:v>1428142</c:v>
                </c:pt>
                <c:pt idx="5">
                  <c:v>1110742.4392439246</c:v>
                </c:pt>
                <c:pt idx="6">
                  <c:v>1026789</c:v>
                </c:pt>
                <c:pt idx="7">
                  <c:v>292815</c:v>
                </c:pt>
                <c:pt idx="8">
                  <c:v>868722.43336543662</c:v>
                </c:pt>
                <c:pt idx="9">
                  <c:v>273750.42866426642</c:v>
                </c:pt>
              </c:numCache>
            </c:numRef>
          </c:val>
          <c:extLst>
            <c:ext xmlns:c16="http://schemas.microsoft.com/office/drawing/2014/chart" uri="{C3380CC4-5D6E-409C-BE32-E72D297353CC}">
              <c16:uniqueId val="{00000000-BE62-4365-AD33-ED56308E22CC}"/>
            </c:ext>
          </c:extLst>
        </c:ser>
        <c:ser>
          <c:idx val="1"/>
          <c:order val="1"/>
          <c:tx>
            <c:strRef>
              <c:f>'Figure 23 (Group Assets)'!$C$193</c:f>
              <c:strCache>
                <c:ptCount val="1"/>
                <c:pt idx="0">
                  <c:v> #2 BUA country </c:v>
                </c:pt>
              </c:strCache>
            </c:strRef>
          </c:tx>
          <c:spPr>
            <a:solidFill>
              <a:srgbClr val="FFC000"/>
            </a:solidFill>
            <a:ln>
              <a:noFill/>
            </a:ln>
            <a:effectLst/>
          </c:spPr>
          <c:invertIfNegative val="0"/>
          <c:cat>
            <c:strRef>
              <c:f>'Figure 23 (Group Assets)'!$A$194:$A$203</c:f>
              <c:strCache>
                <c:ptCount val="10"/>
                <c:pt idx="0">
                  <c:v>BNP Paribas (FR, BE)</c:v>
                </c:pt>
                <c:pt idx="1">
                  <c:v>Crédit Agricole (FR, IT)</c:v>
                </c:pt>
                <c:pt idx="2">
                  <c:v>Santander (ES, PT)</c:v>
                </c:pt>
                <c:pt idx="3">
                  <c:v>Société Générale (FR, LU)</c:v>
                </c:pt>
                <c:pt idx="4">
                  <c:v>BPCE     (FR, LU)</c:v>
                </c:pt>
                <c:pt idx="5">
                  <c:v>Deutsche Bank      (DE, IT)</c:v>
                </c:pt>
                <c:pt idx="6">
                  <c:v>Crédit Mutuel (FR, DE)</c:v>
                </c:pt>
                <c:pt idx="7">
                  <c:v>ING Group (NL, DE)</c:v>
                </c:pt>
                <c:pt idx="8">
                  <c:v>Intesa Sanpaolo (IT, SK)</c:v>
                </c:pt>
                <c:pt idx="9">
                  <c:v>UniCredit (IT, DE)</c:v>
                </c:pt>
              </c:strCache>
            </c:strRef>
          </c:cat>
          <c:val>
            <c:numRef>
              <c:f>'Figure 23 (Group Assets)'!$C$194:$C$203</c:f>
              <c:numCache>
                <c:formatCode>_-* #,##0_-;\-* #,##0_-;_-* "-"??_-;_-@_-</c:formatCode>
                <c:ptCount val="10"/>
                <c:pt idx="0">
                  <c:v>373917.38973897387</c:v>
                </c:pt>
                <c:pt idx="1">
                  <c:v>159762</c:v>
                </c:pt>
                <c:pt idx="2">
                  <c:v>64542.809743774837</c:v>
                </c:pt>
                <c:pt idx="3">
                  <c:v>66369.936993699375</c:v>
                </c:pt>
                <c:pt idx="4">
                  <c:v>3239</c:v>
                </c:pt>
                <c:pt idx="5">
                  <c:v>32546.030603060306</c:v>
                </c:pt>
                <c:pt idx="6">
                  <c:v>41900</c:v>
                </c:pt>
                <c:pt idx="7">
                  <c:v>168991</c:v>
                </c:pt>
                <c:pt idx="8">
                  <c:v>24388.541854185416</c:v>
                </c:pt>
                <c:pt idx="9">
                  <c:v>283320.33303330332</c:v>
                </c:pt>
              </c:numCache>
            </c:numRef>
          </c:val>
          <c:extLst>
            <c:ext xmlns:c16="http://schemas.microsoft.com/office/drawing/2014/chart" uri="{C3380CC4-5D6E-409C-BE32-E72D297353CC}">
              <c16:uniqueId val="{00000001-BE62-4365-AD33-ED56308E22CC}"/>
            </c:ext>
          </c:extLst>
        </c:ser>
        <c:ser>
          <c:idx val="2"/>
          <c:order val="2"/>
          <c:tx>
            <c:strRef>
              <c:f>'Figure 23 (Group Assets)'!$D$193</c:f>
              <c:strCache>
                <c:ptCount val="1"/>
                <c:pt idx="0">
                  <c:v> Rest of BUA </c:v>
                </c:pt>
              </c:strCache>
            </c:strRef>
          </c:tx>
          <c:spPr>
            <a:solidFill>
              <a:srgbClr val="FFFF00"/>
            </a:solidFill>
            <a:ln>
              <a:noFill/>
            </a:ln>
            <a:effectLst/>
          </c:spPr>
          <c:invertIfNegative val="0"/>
          <c:cat>
            <c:strRef>
              <c:f>'Figure 23 (Group Assets)'!$A$194:$A$203</c:f>
              <c:strCache>
                <c:ptCount val="10"/>
                <c:pt idx="0">
                  <c:v>BNP Paribas (FR, BE)</c:v>
                </c:pt>
                <c:pt idx="1">
                  <c:v>Crédit Agricole (FR, IT)</c:v>
                </c:pt>
                <c:pt idx="2">
                  <c:v>Santander (ES, PT)</c:v>
                </c:pt>
                <c:pt idx="3">
                  <c:v>Société Générale (FR, LU)</c:v>
                </c:pt>
                <c:pt idx="4">
                  <c:v>BPCE     (FR, LU)</c:v>
                </c:pt>
                <c:pt idx="5">
                  <c:v>Deutsche Bank      (DE, IT)</c:v>
                </c:pt>
                <c:pt idx="6">
                  <c:v>Crédit Mutuel (FR, DE)</c:v>
                </c:pt>
                <c:pt idx="7">
                  <c:v>ING Group (NL, DE)</c:v>
                </c:pt>
                <c:pt idx="8">
                  <c:v>Intesa Sanpaolo (IT, SK)</c:v>
                </c:pt>
                <c:pt idx="9">
                  <c:v>UniCredit (IT, DE)</c:v>
                </c:pt>
              </c:strCache>
            </c:strRef>
          </c:cat>
          <c:val>
            <c:numRef>
              <c:f>'Figure 23 (Group Assets)'!$D$194:$D$203</c:f>
              <c:numCache>
                <c:formatCode>_-* #,##0_-;\-* #,##0_-;_-* "-"??_-;_-@_-</c:formatCode>
                <c:ptCount val="10"/>
                <c:pt idx="0">
                  <c:v>189360.43204320432</c:v>
                </c:pt>
                <c:pt idx="1">
                  <c:v>90372.290729072905</c:v>
                </c:pt>
                <c:pt idx="2">
                  <c:v>53255.085508550859</c:v>
                </c:pt>
                <c:pt idx="3">
                  <c:v>0</c:v>
                </c:pt>
                <c:pt idx="4">
                  <c:v>3163</c:v>
                </c:pt>
                <c:pt idx="5">
                  <c:v>54665.913591359138</c:v>
                </c:pt>
                <c:pt idx="6">
                  <c:v>23947</c:v>
                </c:pt>
                <c:pt idx="7">
                  <c:v>205128</c:v>
                </c:pt>
                <c:pt idx="8">
                  <c:v>47855.25340324032</c:v>
                </c:pt>
                <c:pt idx="9">
                  <c:v>147432.6856471647</c:v>
                </c:pt>
              </c:numCache>
            </c:numRef>
          </c:val>
          <c:extLst>
            <c:ext xmlns:c16="http://schemas.microsoft.com/office/drawing/2014/chart" uri="{C3380CC4-5D6E-409C-BE32-E72D297353CC}">
              <c16:uniqueId val="{00000002-BE62-4365-AD33-ED56308E22CC}"/>
            </c:ext>
          </c:extLst>
        </c:ser>
        <c:ser>
          <c:idx val="3"/>
          <c:order val="3"/>
          <c:tx>
            <c:strRef>
              <c:f>'Figure 23 (Group Assets)'!$E$193</c:f>
              <c:strCache>
                <c:ptCount val="1"/>
                <c:pt idx="0">
                  <c:v> Rest of World </c:v>
                </c:pt>
              </c:strCache>
            </c:strRef>
          </c:tx>
          <c:spPr>
            <a:solidFill>
              <a:srgbClr val="7030A0"/>
            </a:solidFill>
            <a:ln>
              <a:noFill/>
            </a:ln>
            <a:effectLst/>
          </c:spPr>
          <c:invertIfNegative val="0"/>
          <c:cat>
            <c:strRef>
              <c:f>'Figure 23 (Group Assets)'!$A$194:$A$203</c:f>
              <c:strCache>
                <c:ptCount val="10"/>
                <c:pt idx="0">
                  <c:v>BNP Paribas (FR, BE)</c:v>
                </c:pt>
                <c:pt idx="1">
                  <c:v>Crédit Agricole (FR, IT)</c:v>
                </c:pt>
                <c:pt idx="2">
                  <c:v>Santander (ES, PT)</c:v>
                </c:pt>
                <c:pt idx="3">
                  <c:v>Société Générale (FR, LU)</c:v>
                </c:pt>
                <c:pt idx="4">
                  <c:v>BPCE     (FR, LU)</c:v>
                </c:pt>
                <c:pt idx="5">
                  <c:v>Deutsche Bank      (DE, IT)</c:v>
                </c:pt>
                <c:pt idx="6">
                  <c:v>Crédit Mutuel (FR, DE)</c:v>
                </c:pt>
                <c:pt idx="7">
                  <c:v>ING Group (NL, DE)</c:v>
                </c:pt>
                <c:pt idx="8">
                  <c:v>Intesa Sanpaolo (IT, SK)</c:v>
                </c:pt>
                <c:pt idx="9">
                  <c:v>UniCredit (IT, DE)</c:v>
                </c:pt>
              </c:strCache>
            </c:strRef>
          </c:cat>
          <c:val>
            <c:numRef>
              <c:f>'Figure 23 (Group Assets)'!$E$194:$E$203</c:f>
              <c:numCache>
                <c:formatCode>_-* #,##0_-;\-* #,##0_-;_-* "-"??_-;_-@_-</c:formatCode>
                <c:ptCount val="10"/>
                <c:pt idx="0">
                  <c:v>499549.17011701176</c:v>
                </c:pt>
                <c:pt idx="1">
                  <c:v>239270.70927092712</c:v>
                </c:pt>
                <c:pt idx="2">
                  <c:v>1144028.6928529283</c:v>
                </c:pt>
                <c:pt idx="3">
                  <c:v>441166.48604860483</c:v>
                </c:pt>
                <c:pt idx="4">
                  <c:v>109595</c:v>
                </c:pt>
                <c:pt idx="5">
                  <c:v>114507.86678667879</c:v>
                </c:pt>
                <c:pt idx="6">
                  <c:v>49957</c:v>
                </c:pt>
                <c:pt idx="7">
                  <c:v>308649</c:v>
                </c:pt>
                <c:pt idx="8">
                  <c:v>22700.135013501393</c:v>
                </c:pt>
                <c:pt idx="9">
                  <c:v>80549.054905490601</c:v>
                </c:pt>
              </c:numCache>
            </c:numRef>
          </c:val>
          <c:extLst>
            <c:ext xmlns:c16="http://schemas.microsoft.com/office/drawing/2014/chart" uri="{C3380CC4-5D6E-409C-BE32-E72D297353CC}">
              <c16:uniqueId val="{00000003-BE62-4365-AD33-ED56308E22CC}"/>
            </c:ext>
          </c:extLst>
        </c:ser>
        <c:dLbls>
          <c:showLegendKey val="0"/>
          <c:showVal val="0"/>
          <c:showCatName val="0"/>
          <c:showSerName val="0"/>
          <c:showPercent val="0"/>
          <c:showBubbleSize val="0"/>
        </c:dLbls>
        <c:gapWidth val="150"/>
        <c:overlap val="100"/>
        <c:axId val="916195248"/>
        <c:axId val="916207248"/>
      </c:barChart>
      <c:catAx>
        <c:axId val="91619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16207248"/>
        <c:crosses val="autoZero"/>
        <c:auto val="1"/>
        <c:lblAlgn val="ctr"/>
        <c:lblOffset val="100"/>
        <c:noMultiLvlLbl val="0"/>
      </c:catAx>
      <c:valAx>
        <c:axId val="916207248"/>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16195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2</xdr:col>
      <xdr:colOff>0</xdr:colOff>
      <xdr:row>90</xdr:row>
      <xdr:rowOff>0</xdr:rowOff>
    </xdr:from>
    <xdr:ext cx="15243" cy="19051"/>
    <xdr:pic>
      <xdr:nvPicPr>
        <xdr:cNvPr id="2" name="Picture 1">
          <a:extLst>
            <a:ext uri="{FF2B5EF4-FFF2-40B4-BE49-F238E27FC236}">
              <a16:creationId xmlns:a16="http://schemas.microsoft.com/office/drawing/2014/main" id="{885D140E-F203-4576-BB15-809577AE1AF6}"/>
            </a:ext>
          </a:extLst>
        </xdr:cNvPr>
        <xdr:cNvPicPr>
          <a:picLocks noChangeAspect="1"/>
        </xdr:cNvPicPr>
      </xdr:nvPicPr>
      <xdr:blipFill>
        <a:blip xmlns:r="http://schemas.openxmlformats.org/officeDocument/2006/relationships" r:embed="rId1"/>
        <a:stretch>
          <a:fillRect/>
        </a:stretch>
      </xdr:blipFill>
      <xdr:spPr>
        <a:xfrm>
          <a:off x="1219200" y="16287750"/>
          <a:ext cx="15243" cy="19051"/>
        </a:xfrm>
        <a:prstGeom prst="rect">
          <a:avLst/>
        </a:prstGeom>
      </xdr:spPr>
    </xdr:pic>
    <xdr:clientData/>
  </xdr:oneCellAnchor>
  <xdr:oneCellAnchor>
    <xdr:from>
      <xdr:col>2</xdr:col>
      <xdr:colOff>0</xdr:colOff>
      <xdr:row>99</xdr:row>
      <xdr:rowOff>0</xdr:rowOff>
    </xdr:from>
    <xdr:ext cx="19053" cy="9526"/>
    <xdr:pic>
      <xdr:nvPicPr>
        <xdr:cNvPr id="3" name="Picture 2">
          <a:extLst>
            <a:ext uri="{FF2B5EF4-FFF2-40B4-BE49-F238E27FC236}">
              <a16:creationId xmlns:a16="http://schemas.microsoft.com/office/drawing/2014/main" id="{707FD5D6-BEC8-465D-A9AC-176B2737854A}"/>
            </a:ext>
          </a:extLst>
        </xdr:cNvPr>
        <xdr:cNvPicPr>
          <a:picLocks noChangeAspect="1"/>
        </xdr:cNvPicPr>
      </xdr:nvPicPr>
      <xdr:blipFill>
        <a:blip xmlns:r="http://schemas.openxmlformats.org/officeDocument/2006/relationships" r:embed="rId1"/>
        <a:stretch>
          <a:fillRect/>
        </a:stretch>
      </xdr:blipFill>
      <xdr:spPr>
        <a:xfrm>
          <a:off x="1219200" y="17916525"/>
          <a:ext cx="19053" cy="9526"/>
        </a:xfrm>
        <a:prstGeom prst="rect">
          <a:avLst/>
        </a:prstGeom>
      </xdr:spPr>
    </xdr:pic>
    <xdr:clientData/>
  </xdr:oneCellAnchor>
  <xdr:oneCellAnchor>
    <xdr:from>
      <xdr:col>2</xdr:col>
      <xdr:colOff>0</xdr:colOff>
      <xdr:row>102</xdr:row>
      <xdr:rowOff>0</xdr:rowOff>
    </xdr:from>
    <xdr:ext cx="19053" cy="9526"/>
    <xdr:pic>
      <xdr:nvPicPr>
        <xdr:cNvPr id="4" name="Picture 3">
          <a:extLst>
            <a:ext uri="{FF2B5EF4-FFF2-40B4-BE49-F238E27FC236}">
              <a16:creationId xmlns:a16="http://schemas.microsoft.com/office/drawing/2014/main" id="{99D4F41C-9D97-429C-B89A-25BC841C93F6}"/>
            </a:ext>
          </a:extLst>
        </xdr:cNvPr>
        <xdr:cNvPicPr>
          <a:picLocks noChangeAspect="1"/>
        </xdr:cNvPicPr>
      </xdr:nvPicPr>
      <xdr:blipFill>
        <a:blip xmlns:r="http://schemas.openxmlformats.org/officeDocument/2006/relationships" r:embed="rId1"/>
        <a:stretch>
          <a:fillRect/>
        </a:stretch>
      </xdr:blipFill>
      <xdr:spPr>
        <a:xfrm>
          <a:off x="1219200" y="18459450"/>
          <a:ext cx="19053" cy="9526"/>
        </a:xfrm>
        <a:prstGeom prst="rect">
          <a:avLst/>
        </a:prstGeom>
      </xdr:spPr>
    </xdr:pic>
    <xdr:clientData/>
  </xdr:oneCellAnchor>
  <xdr:oneCellAnchor>
    <xdr:from>
      <xdr:col>2</xdr:col>
      <xdr:colOff>0</xdr:colOff>
      <xdr:row>113</xdr:row>
      <xdr:rowOff>0</xdr:rowOff>
    </xdr:from>
    <xdr:ext cx="19053" cy="9526"/>
    <xdr:pic>
      <xdr:nvPicPr>
        <xdr:cNvPr id="5" name="Picture 4">
          <a:extLst>
            <a:ext uri="{FF2B5EF4-FFF2-40B4-BE49-F238E27FC236}">
              <a16:creationId xmlns:a16="http://schemas.microsoft.com/office/drawing/2014/main" id="{F26689DF-C835-44D1-A8F4-5AEB708B752B}"/>
            </a:ext>
          </a:extLst>
        </xdr:cNvPr>
        <xdr:cNvPicPr>
          <a:picLocks noChangeAspect="1"/>
        </xdr:cNvPicPr>
      </xdr:nvPicPr>
      <xdr:blipFill>
        <a:blip xmlns:r="http://schemas.openxmlformats.org/officeDocument/2006/relationships" r:embed="rId1"/>
        <a:stretch>
          <a:fillRect/>
        </a:stretch>
      </xdr:blipFill>
      <xdr:spPr>
        <a:xfrm>
          <a:off x="1219200" y="20450175"/>
          <a:ext cx="19053" cy="9526"/>
        </a:xfrm>
        <a:prstGeom prst="rect">
          <a:avLst/>
        </a:prstGeom>
      </xdr:spPr>
    </xdr:pic>
    <xdr:clientData/>
  </xdr:oneCellAnchor>
  <xdr:oneCellAnchor>
    <xdr:from>
      <xdr:col>2</xdr:col>
      <xdr:colOff>0</xdr:colOff>
      <xdr:row>131</xdr:row>
      <xdr:rowOff>0</xdr:rowOff>
    </xdr:from>
    <xdr:ext cx="19053" cy="9526"/>
    <xdr:pic>
      <xdr:nvPicPr>
        <xdr:cNvPr id="6" name="Picture 5">
          <a:extLst>
            <a:ext uri="{FF2B5EF4-FFF2-40B4-BE49-F238E27FC236}">
              <a16:creationId xmlns:a16="http://schemas.microsoft.com/office/drawing/2014/main" id="{BFC8AE83-CADD-43F0-94B3-FA480B66EB05}"/>
            </a:ext>
          </a:extLst>
        </xdr:cNvPr>
        <xdr:cNvPicPr>
          <a:picLocks noChangeAspect="1"/>
        </xdr:cNvPicPr>
      </xdr:nvPicPr>
      <xdr:blipFill>
        <a:blip xmlns:r="http://schemas.openxmlformats.org/officeDocument/2006/relationships" r:embed="rId1"/>
        <a:stretch>
          <a:fillRect/>
        </a:stretch>
      </xdr:blipFill>
      <xdr:spPr>
        <a:xfrm>
          <a:off x="1219200" y="23164800"/>
          <a:ext cx="19053" cy="9526"/>
        </a:xfrm>
        <a:prstGeom prst="rect">
          <a:avLst/>
        </a:prstGeom>
      </xdr:spPr>
    </xdr:pic>
    <xdr:clientData/>
  </xdr:oneCellAnchor>
  <xdr:oneCellAnchor>
    <xdr:from>
      <xdr:col>2</xdr:col>
      <xdr:colOff>0</xdr:colOff>
      <xdr:row>141</xdr:row>
      <xdr:rowOff>0</xdr:rowOff>
    </xdr:from>
    <xdr:ext cx="19053" cy="9526"/>
    <xdr:pic>
      <xdr:nvPicPr>
        <xdr:cNvPr id="7" name="Picture 6">
          <a:extLst>
            <a:ext uri="{FF2B5EF4-FFF2-40B4-BE49-F238E27FC236}">
              <a16:creationId xmlns:a16="http://schemas.microsoft.com/office/drawing/2014/main" id="{6F995507-9FC8-426F-8744-828918EC0F5E}"/>
            </a:ext>
          </a:extLst>
        </xdr:cNvPr>
        <xdr:cNvPicPr>
          <a:picLocks noChangeAspect="1"/>
        </xdr:cNvPicPr>
      </xdr:nvPicPr>
      <xdr:blipFill>
        <a:blip xmlns:r="http://schemas.openxmlformats.org/officeDocument/2006/relationships" r:embed="rId1"/>
        <a:stretch>
          <a:fillRect/>
        </a:stretch>
      </xdr:blipFill>
      <xdr:spPr>
        <a:xfrm>
          <a:off x="1219200" y="24974550"/>
          <a:ext cx="19053" cy="9526"/>
        </a:xfrm>
        <a:prstGeom prst="rect">
          <a:avLst/>
        </a:prstGeom>
      </xdr:spPr>
    </xdr:pic>
    <xdr:clientData/>
  </xdr:oneCellAnchor>
  <xdr:oneCellAnchor>
    <xdr:from>
      <xdr:col>2</xdr:col>
      <xdr:colOff>0</xdr:colOff>
      <xdr:row>142</xdr:row>
      <xdr:rowOff>0</xdr:rowOff>
    </xdr:from>
    <xdr:ext cx="19053" cy="9526"/>
    <xdr:pic>
      <xdr:nvPicPr>
        <xdr:cNvPr id="8" name="Picture 7">
          <a:extLst>
            <a:ext uri="{FF2B5EF4-FFF2-40B4-BE49-F238E27FC236}">
              <a16:creationId xmlns:a16="http://schemas.microsoft.com/office/drawing/2014/main" id="{9ABEBEC4-5D50-4C04-8D74-A7FEBBDBF133}"/>
            </a:ext>
          </a:extLst>
        </xdr:cNvPr>
        <xdr:cNvPicPr>
          <a:picLocks noChangeAspect="1"/>
        </xdr:cNvPicPr>
      </xdr:nvPicPr>
      <xdr:blipFill>
        <a:blip xmlns:r="http://schemas.openxmlformats.org/officeDocument/2006/relationships" r:embed="rId1"/>
        <a:stretch>
          <a:fillRect/>
        </a:stretch>
      </xdr:blipFill>
      <xdr:spPr>
        <a:xfrm>
          <a:off x="1219200" y="25698450"/>
          <a:ext cx="19053" cy="9526"/>
        </a:xfrm>
        <a:prstGeom prst="rect">
          <a:avLst/>
        </a:prstGeom>
      </xdr:spPr>
    </xdr:pic>
    <xdr:clientData/>
  </xdr:oneCellAnchor>
  <xdr:oneCellAnchor>
    <xdr:from>
      <xdr:col>2</xdr:col>
      <xdr:colOff>0</xdr:colOff>
      <xdr:row>144</xdr:row>
      <xdr:rowOff>0</xdr:rowOff>
    </xdr:from>
    <xdr:ext cx="19053" cy="9526"/>
    <xdr:pic>
      <xdr:nvPicPr>
        <xdr:cNvPr id="9" name="Picture 8">
          <a:extLst>
            <a:ext uri="{FF2B5EF4-FFF2-40B4-BE49-F238E27FC236}">
              <a16:creationId xmlns:a16="http://schemas.microsoft.com/office/drawing/2014/main" id="{04FC08C2-9FA9-4E1C-AD96-615F7D6DE7D9}"/>
            </a:ext>
          </a:extLst>
        </xdr:cNvPr>
        <xdr:cNvPicPr>
          <a:picLocks noChangeAspect="1"/>
        </xdr:cNvPicPr>
      </xdr:nvPicPr>
      <xdr:blipFill>
        <a:blip xmlns:r="http://schemas.openxmlformats.org/officeDocument/2006/relationships" r:embed="rId1"/>
        <a:stretch>
          <a:fillRect/>
        </a:stretch>
      </xdr:blipFill>
      <xdr:spPr>
        <a:xfrm>
          <a:off x="1219200" y="26060400"/>
          <a:ext cx="19053" cy="9526"/>
        </a:xfrm>
        <a:prstGeom prst="rect">
          <a:avLst/>
        </a:prstGeom>
      </xdr:spPr>
    </xdr:pic>
    <xdr:clientData/>
  </xdr:oneCellAnchor>
  <xdr:oneCellAnchor>
    <xdr:from>
      <xdr:col>2</xdr:col>
      <xdr:colOff>0</xdr:colOff>
      <xdr:row>148</xdr:row>
      <xdr:rowOff>0</xdr:rowOff>
    </xdr:from>
    <xdr:ext cx="19053" cy="9526"/>
    <xdr:pic>
      <xdr:nvPicPr>
        <xdr:cNvPr id="10" name="Picture 9">
          <a:extLst>
            <a:ext uri="{FF2B5EF4-FFF2-40B4-BE49-F238E27FC236}">
              <a16:creationId xmlns:a16="http://schemas.microsoft.com/office/drawing/2014/main" id="{2C0E4E82-9997-4820-A44B-A1DD5C46B04D}"/>
            </a:ext>
          </a:extLst>
        </xdr:cNvPr>
        <xdr:cNvPicPr>
          <a:picLocks noChangeAspect="1"/>
        </xdr:cNvPicPr>
      </xdr:nvPicPr>
      <xdr:blipFill>
        <a:blip xmlns:r="http://schemas.openxmlformats.org/officeDocument/2006/relationships" r:embed="rId1"/>
        <a:stretch>
          <a:fillRect/>
        </a:stretch>
      </xdr:blipFill>
      <xdr:spPr>
        <a:xfrm>
          <a:off x="1219200" y="26784300"/>
          <a:ext cx="19053" cy="9526"/>
        </a:xfrm>
        <a:prstGeom prst="rect">
          <a:avLst/>
        </a:prstGeom>
      </xdr:spPr>
    </xdr:pic>
    <xdr:clientData/>
  </xdr:oneCellAnchor>
  <xdr:oneCellAnchor>
    <xdr:from>
      <xdr:col>2</xdr:col>
      <xdr:colOff>0</xdr:colOff>
      <xdr:row>157</xdr:row>
      <xdr:rowOff>0</xdr:rowOff>
    </xdr:from>
    <xdr:ext cx="19053" cy="9526"/>
    <xdr:pic>
      <xdr:nvPicPr>
        <xdr:cNvPr id="11" name="Picture 10">
          <a:extLst>
            <a:ext uri="{FF2B5EF4-FFF2-40B4-BE49-F238E27FC236}">
              <a16:creationId xmlns:a16="http://schemas.microsoft.com/office/drawing/2014/main" id="{2B733B33-D53F-42EC-8C10-6AC26B642627}"/>
            </a:ext>
          </a:extLst>
        </xdr:cNvPr>
        <xdr:cNvPicPr>
          <a:picLocks noChangeAspect="1"/>
        </xdr:cNvPicPr>
      </xdr:nvPicPr>
      <xdr:blipFill>
        <a:blip xmlns:r="http://schemas.openxmlformats.org/officeDocument/2006/relationships" r:embed="rId1"/>
        <a:stretch>
          <a:fillRect/>
        </a:stretch>
      </xdr:blipFill>
      <xdr:spPr>
        <a:xfrm>
          <a:off x="1219200" y="28413075"/>
          <a:ext cx="19053" cy="95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8</xdr:col>
      <xdr:colOff>599251</xdr:colOff>
      <xdr:row>1</xdr:row>
      <xdr:rowOff>79680</xdr:rowOff>
    </xdr:from>
    <xdr:to>
      <xdr:col>13</xdr:col>
      <xdr:colOff>358704</xdr:colOff>
      <xdr:row>23</xdr:row>
      <xdr:rowOff>26340</xdr:rowOff>
    </xdr:to>
    <xdr:graphicFrame macro="">
      <xdr:nvGraphicFramePr>
        <xdr:cNvPr id="2" name="Chart 1">
          <a:extLst>
            <a:ext uri="{FF2B5EF4-FFF2-40B4-BE49-F238E27FC236}">
              <a16:creationId xmlns:a16="http://schemas.microsoft.com/office/drawing/2014/main" id="{22A1018F-27BD-40E4-A5AE-B723617863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608565</xdr:colOff>
      <xdr:row>25</xdr:row>
      <xdr:rowOff>29163</xdr:rowOff>
    </xdr:from>
    <xdr:to>
      <xdr:col>13</xdr:col>
      <xdr:colOff>540926</xdr:colOff>
      <xdr:row>46</xdr:row>
      <xdr:rowOff>0</xdr:rowOff>
    </xdr:to>
    <xdr:graphicFrame macro="">
      <xdr:nvGraphicFramePr>
        <xdr:cNvPr id="3" name="Chart 2">
          <a:extLst>
            <a:ext uri="{FF2B5EF4-FFF2-40B4-BE49-F238E27FC236}">
              <a16:creationId xmlns:a16="http://schemas.microsoft.com/office/drawing/2014/main" id="{6A65547D-C6AA-4721-B377-4B5F39B67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14286</xdr:colOff>
      <xdr:row>4</xdr:row>
      <xdr:rowOff>178594</xdr:rowOff>
    </xdr:from>
    <xdr:to>
      <xdr:col>21</xdr:col>
      <xdr:colOff>423863</xdr:colOff>
      <xdr:row>24</xdr:row>
      <xdr:rowOff>80009</xdr:rowOff>
    </xdr:to>
    <xdr:graphicFrame macro="">
      <xdr:nvGraphicFramePr>
        <xdr:cNvPr id="2" name="Chart 1">
          <a:extLst>
            <a:ext uri="{FF2B5EF4-FFF2-40B4-BE49-F238E27FC236}">
              <a16:creationId xmlns:a16="http://schemas.microsoft.com/office/drawing/2014/main" id="{18B14876-83B0-49BE-8354-59283FAA99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lbs.de/api/download/4083/LBS%20S%C3%BCd-Geschaeftsbericht_2023_web.pdf?hash=LBS_Sued_Geschaeftsbericht_2023_web_efb25c63d4" TargetMode="External"/><Relationship Id="rId18" Type="http://schemas.openxmlformats.org/officeDocument/2006/relationships/hyperlink" Target="https://www.mobilize-fs.com/sites/default/files/media/pdf/RCI_MOBILIZE%20-%20RFA%202023%20FR_MEL3_2024_06_13_0.pdf" TargetMode="External"/><Relationship Id="rId26" Type="http://schemas.openxmlformats.org/officeDocument/2006/relationships/hyperlink" Target="https://www.sb.lt/en/investors/financial-info/bank-assets-quality-ratios-shares" TargetMode="External"/><Relationship Id="rId39" Type="http://schemas.openxmlformats.org/officeDocument/2006/relationships/hyperlink" Target="https://www.ing.com/Investors/Financial-performance/Annual-reports.htm" TargetMode="External"/><Relationship Id="rId21" Type="http://schemas.openxmlformats.org/officeDocument/2006/relationships/hyperlink" Target="https://www.cassacentrale.it/sites/default/files/documents_attachments/CCB-RFA-2023.pdf" TargetMode="External"/><Relationship Id="rId34" Type="http://schemas.openxmlformats.org/officeDocument/2006/relationships/hyperlink" Target="https://www.santander.com/content/dam/santander-com/en/documentos/informe-financiero-anual/2023/ifa-2023-consolidated-annual-financial-report-en.pdf" TargetMode="External"/><Relationship Id="rId42" Type="http://schemas.openxmlformats.org/officeDocument/2006/relationships/hyperlink" Target="https://danskebank.com/-/media/danske-bank-com/file-cloud/2024/2/danske-bank---annual-report-2023.pdf" TargetMode="External"/><Relationship Id="rId7" Type="http://schemas.openxmlformats.org/officeDocument/2006/relationships/hyperlink" Target="https://www.banquedeluxembourg.com/o/BLPortlets-portlet/bankServlet/GedGetFileServiceSvt/pdf/Financial-report-2023_EN_2024-06-28-12:16:09.pdf?docname=Financial+report+2023&amp;lang=EN&amp;typeRequest=getFileFast&amp;documentId=EC98358D295FAA18CF36217C75C9D26DF0A021DD34D496296E004F4DE19EA9ACD8854CC6E2E63A8E341759EC701DE70E56425C05B31DB103E04E621FE8C4CCC69272D21985E332C453202244BF601F8E&amp;wmDocName=&amp;format=pdf" TargetMode="External"/><Relationship Id="rId2" Type="http://schemas.openxmlformats.org/officeDocument/2006/relationships/hyperlink" Target="https://cdn0.scrvt.com/e07c34c5527d0f24bcd27c648605aec1/f058280a6e04520e/252e030356ce/2024-07-25-Annual-Report-2023-LBB-AB_engl.pdf" TargetMode="External"/><Relationship Id="rId16" Type="http://schemas.openxmlformats.org/officeDocument/2006/relationships/hyperlink" Target="https://www.bpifrance.fr/download/media-file/80224" TargetMode="External"/><Relationship Id="rId20" Type="http://schemas.openxmlformats.org/officeDocument/2006/relationships/hyperlink" Target="https://www.addiko.hr/static/uploads/Addiko-Bank_Annual-Report_2023.pdf" TargetMode="External"/><Relationship Id="rId29" Type="http://schemas.openxmlformats.org/officeDocument/2006/relationships/hyperlink" Target="https://www.intesasanpaolobank.si/document/en/publications/ISPSLOVENIA/Annual_report_2023/ISPB_LETNO_porocilo_2023_EN_digitalno.pdf" TargetMode="External"/><Relationship Id="rId41" Type="http://schemas.openxmlformats.org/officeDocument/2006/relationships/hyperlink" Target="https://www.credit-agricole.com/en/content/download/173597/file/CASA_URD_2023_.pdf?version=34" TargetMode="External"/><Relationship Id="rId1" Type="http://schemas.openxmlformats.org/officeDocument/2006/relationships/hyperlink" Target="https://www.ubs.com/global/en/investor-relations/complementary-financial-information/disclosure-legal-entities/ubs-europe-se/_jcr_content/mainpar/toplevelgrid/col1/linklist_953949761_c/link_copy_copy_20565.1995888011.file/PS9jb250ZW50L2RhbS9hc3NldHMvY2MvaW52ZXN0b3ItcmVsYXRpb25zL2NvbXBsZW1lbnRhcnktZmluYW5jaWFsLWluZm9ybWF0aW9uLzIwMjMvdWJzLWV1cm9wZS1zZS1maW5hbmNpYWwtc3RhdGVtZW50cy5wZGY=/ubs-europe-se-financial-statements.pdf" TargetMode="External"/><Relationship Id="rId6" Type="http://schemas.openxmlformats.org/officeDocument/2006/relationships/hyperlink" Target="https://thebanks.eu/banks/10647/financials" TargetMode="External"/><Relationship Id="rId11" Type="http://schemas.openxmlformats.org/officeDocument/2006/relationships/hyperlink" Target="https://www.haspa.de/content/dam/myif/haspa/work/pdf/Unternehmen/ueber_uns/geschaeftsberichte/haspa-annual-report-2023.pdf?n=true" TargetMode="External"/><Relationship Id="rId24" Type="http://schemas.openxmlformats.org/officeDocument/2006/relationships/hyperlink" Target="https://www.cblgroup.com/media/W1siZiIsIjIwMjQvMDMvMjEvMmZoNGIyaHF4cl9DaXRhZGVsZV9Bbm51YWxfcmVwb3J0XzIwMjMucGRmIl1d?sha=2cfb4d5081867906" TargetMode="External"/><Relationship Id="rId32" Type="http://schemas.openxmlformats.org/officeDocument/2006/relationships/hyperlink" Target="https://www.nordea.com/en/doc/annual-report-nordea-bank-abp-2023.pdf" TargetMode="External"/><Relationship Id="rId37" Type="http://schemas.openxmlformats.org/officeDocument/2006/relationships/hyperlink" Target="https://www.ing.com/Investors/Financial-performance/Annual-reports.htm" TargetMode="External"/><Relationship Id="rId40" Type="http://schemas.openxmlformats.org/officeDocument/2006/relationships/hyperlink" Target="https://www.ing.com/Investors/Financial-performance/Annual-reports.htm" TargetMode="External"/><Relationship Id="rId5" Type="http://schemas.openxmlformats.org/officeDocument/2006/relationships/hyperlink" Target="https://pfandbriefbank.cib.natixis.com/site/rdSfEgZVwAaMZ5ChTve1EQ/api-website-feature/files/download/12952/2023_geschaftsbericht_der_natixis_pfandbriefbank_ag.pdf?file_type=media_files" TargetMode="External"/><Relationship Id="rId15" Type="http://schemas.openxmlformats.org/officeDocument/2006/relationships/hyperlink" Target="https://d1io3yog0oux5.cloudfront.net/_71f9340ebbb3c75f4d5d3ad7cffbc470/bankofamerica/db/914/10068/pdf/2023.12.31_BofA_Securities_Europe_SA_French_Financials_ENG_ADA.pdf" TargetMode="External"/><Relationship Id="rId23" Type="http://schemas.openxmlformats.org/officeDocument/2006/relationships/hyperlink" Target="https://www.seb.lv/sites/default/files/financial_reports/2023_Annual_report_ENG.pdf" TargetMode="External"/><Relationship Id="rId28" Type="http://schemas.openxmlformats.org/officeDocument/2006/relationships/hyperlink" Target="https://www.medirect.com.mt/wp-content/uploads/MDB-Group-Limited-Annual-Report-and-Financial-Statements-2023.pdf" TargetMode="External"/><Relationship Id="rId36" Type="http://schemas.openxmlformats.org/officeDocument/2006/relationships/hyperlink" Target="https://www.ing.com/Investors/Financial-performance/Annual-reports.htm" TargetMode="External"/><Relationship Id="rId10" Type="http://schemas.openxmlformats.org/officeDocument/2006/relationships/hyperlink" Target="https://www.postbank.bg/-/media/IFRSEurobankFS-2023ENG29032024PDF.pdf?la=en&amp;hash=08AF098CCDD0354A35A5A73B6A16F6A0" TargetMode="External"/><Relationship Id="rId19" Type="http://schemas.openxmlformats.org/officeDocument/2006/relationships/hyperlink" Target="https://www.groupeccf.fr/sites/corporate/files/medias/documents/2024-05/Etats%20Financiers%20Consolid%C3%A9s%20%E2%80%93%20D%C3%A9cembre%202023.pdf" TargetMode="External"/><Relationship Id="rId31" Type="http://schemas.openxmlformats.org/officeDocument/2006/relationships/hyperlink" Target="https://www.gbkr.si/wp-content/uploads/2024/04/Annual-Report_2023.pdf" TargetMode="External"/><Relationship Id="rId4" Type="http://schemas.openxmlformats.org/officeDocument/2006/relationships/hyperlink" Target="https://emea.cib.natixis.com/site/WIn8UQy-7oMBdRT8tQ9y6Q/api-website-feature/files/download/12945/ncibl_-_annual_report_2023.pdf?file_type=media_files" TargetMode="External"/><Relationship Id="rId9" Type="http://schemas.openxmlformats.org/officeDocument/2006/relationships/hyperlink" Target="https://www.bnymellon.com/content/dam/bnymellon/documents/pdf/investor-relations/the-bank-of-new-york-mellon-sa-nv-2023-annual-report.pdf" TargetMode="External"/><Relationship Id="rId14" Type="http://schemas.openxmlformats.org/officeDocument/2006/relationships/hyperlink" Target="https://www.ww-ag.com/media/dokumente/investor_relations_1/berichte_1/geschaeftsberichte/2023_5/BSW_GB_2023.pdf" TargetMode="External"/><Relationship Id="rId22" Type="http://schemas.openxmlformats.org/officeDocument/2006/relationships/hyperlink" Target="https://www.alphabank.com.cy/AlphaBankCY/media/Media/Investors/Financial_Results/Group_FS_2023_ENG_Uns.pdf" TargetMode="External"/><Relationship Id="rId27" Type="http://schemas.openxmlformats.org/officeDocument/2006/relationships/hyperlink" Target="https://www.mediobancaint.lu/static/upload_new/202/0000/20231231---interim-financial-report.pdf" TargetMode="External"/><Relationship Id="rId30" Type="http://schemas.openxmlformats.org/officeDocument/2006/relationships/hyperlink" Target="https://www.unicreditbank.si/content/dam/cee2020-pws-si/SI-DOK/IC-documentation/Annual-Repports/Annual%20Report%202023.pdf" TargetMode="External"/><Relationship Id="rId35" Type="http://schemas.openxmlformats.org/officeDocument/2006/relationships/hyperlink" Target="https://thebanks.eu/banks/10647/financials" TargetMode="External"/><Relationship Id="rId43" Type="http://schemas.openxmlformats.org/officeDocument/2006/relationships/drawing" Target="../drawings/drawing1.xml"/><Relationship Id="rId8" Type="http://schemas.openxmlformats.org/officeDocument/2006/relationships/hyperlink" Target="https://targobank-magazin.de/wp-content/uploads/2024/04/TARGOBANK_JB_2023_final.pdf" TargetMode="External"/><Relationship Id="rId3" Type="http://schemas.openxmlformats.org/officeDocument/2006/relationships/hyperlink" Target="https://www.volksbankwien.at/m101/volksbank/zib/downloads/geschaeftsberichte/2023/240326_verbundbericht_2023_e_online_gesperrt.pdf" TargetMode="External"/><Relationship Id="rId12" Type="http://schemas.openxmlformats.org/officeDocument/2006/relationships/hyperlink" Target="https://www1.hkexnews.hk/listedco/listconews/sehk/2024/0429/2024042900481.pdf" TargetMode="External"/><Relationship Id="rId17" Type="http://schemas.openxmlformats.org/officeDocument/2006/relationships/hyperlink" Target="https://sfil.fr/en/wp-content/uploads/sites/2/2024/04/SFIL2023_RFA_EN_-MEL_240417.pdf" TargetMode="External"/><Relationship Id="rId25" Type="http://schemas.openxmlformats.org/officeDocument/2006/relationships/hyperlink" Target="https://assets.revolut.com/pdf/SIGNED_EN_RBUAB_FS_2023_Financial_statements.pdf" TargetMode="External"/><Relationship Id="rId33" Type="http://schemas.openxmlformats.org/officeDocument/2006/relationships/hyperlink" Target="https://www.santander.com/content/dam/santander-com/en/documentos/informe-financiero-anual/2023/ifa-2023-consolidated-annual-financial-report-en.pdf" TargetMode="External"/><Relationship Id="rId38" Type="http://schemas.openxmlformats.org/officeDocument/2006/relationships/hyperlink" Target="https://www.ing.com/Investors/Financial-performance/Annual-reports.ht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46F3D-CC69-4D54-ABCF-73230C406475}">
  <dimension ref="B2:B21"/>
  <sheetViews>
    <sheetView workbookViewId="0">
      <selection activeCell="Q4" sqref="Q4"/>
    </sheetView>
  </sheetViews>
  <sheetFormatPr defaultRowHeight="14.4" x14ac:dyDescent="0.3"/>
  <cols>
    <col min="2" max="2" width="15.109375" customWidth="1"/>
  </cols>
  <sheetData>
    <row r="2" spans="2:2" x14ac:dyDescent="0.3">
      <c r="B2" s="36" t="s">
        <v>667</v>
      </c>
    </row>
    <row r="3" spans="2:2" x14ac:dyDescent="0.3">
      <c r="B3" t="s">
        <v>742</v>
      </c>
    </row>
    <row r="4" spans="2:2" x14ac:dyDescent="0.3">
      <c r="B4" t="s">
        <v>741</v>
      </c>
    </row>
    <row r="5" spans="2:2" x14ac:dyDescent="0.3">
      <c r="B5" t="s">
        <v>755</v>
      </c>
    </row>
    <row r="7" spans="2:2" x14ac:dyDescent="0.3">
      <c r="B7" s="36" t="s">
        <v>666</v>
      </c>
    </row>
    <row r="8" spans="2:2" hidden="1" x14ac:dyDescent="0.3"/>
    <row r="9" spans="2:2" x14ac:dyDescent="0.3">
      <c r="B9" t="s">
        <v>663</v>
      </c>
    </row>
    <row r="10" spans="2:2" x14ac:dyDescent="0.3">
      <c r="B10" t="s">
        <v>665</v>
      </c>
    </row>
    <row r="11" spans="2:2" x14ac:dyDescent="0.3">
      <c r="B11" t="s">
        <v>659</v>
      </c>
    </row>
    <row r="12" spans="2:2" x14ac:dyDescent="0.3">
      <c r="B12" t="s">
        <v>658</v>
      </c>
    </row>
    <row r="14" spans="2:2" x14ac:dyDescent="0.3">
      <c r="B14" s="36" t="s">
        <v>668</v>
      </c>
    </row>
    <row r="15" spans="2:2" x14ac:dyDescent="0.3">
      <c r="B15" t="s">
        <v>664</v>
      </c>
    </row>
    <row r="16" spans="2:2" x14ac:dyDescent="0.3">
      <c r="B16" t="s">
        <v>665</v>
      </c>
    </row>
    <row r="17" spans="2:2" x14ac:dyDescent="0.3">
      <c r="B17" t="s">
        <v>659</v>
      </c>
    </row>
    <row r="18" spans="2:2" x14ac:dyDescent="0.3">
      <c r="B18" t="s">
        <v>660</v>
      </c>
    </row>
    <row r="21" spans="2:2" x14ac:dyDescent="0.3">
      <c r="B21" s="3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56477-BE60-4538-811C-B798D4D8F32E}">
  <dimension ref="A1:M177"/>
  <sheetViews>
    <sheetView tabSelected="1" topLeftCell="A156" zoomScaleNormal="100" workbookViewId="0">
      <pane xSplit="1" topLeftCell="B1" activePane="topRight" state="frozen"/>
      <selection pane="topRight" activeCell="A122" sqref="A122:F175"/>
    </sheetView>
  </sheetViews>
  <sheetFormatPr defaultRowHeight="14.4" x14ac:dyDescent="0.3"/>
  <cols>
    <col min="1" max="1" width="42.33203125" bestFit="1" customWidth="1"/>
    <col min="2" max="2" width="14" customWidth="1"/>
    <col min="3" max="3" width="20.5546875" customWidth="1"/>
    <col min="4" max="4" width="15.88671875" bestFit="1" customWidth="1"/>
    <col min="5" max="5" width="15.77734375" style="58" customWidth="1"/>
    <col min="6" max="6" width="21.6640625" style="3" customWidth="1"/>
    <col min="7" max="7" width="27.88671875" customWidth="1"/>
    <col min="8" max="8" width="101" customWidth="1"/>
    <col min="9" max="9" width="104.6640625" customWidth="1"/>
    <col min="10" max="10" width="23" customWidth="1"/>
    <col min="11" max="11" width="28.109375" customWidth="1" collapsed="1"/>
    <col min="12" max="12" width="8.33203125" customWidth="1"/>
  </cols>
  <sheetData>
    <row r="1" spans="1:11" x14ac:dyDescent="0.3">
      <c r="A1" s="5"/>
      <c r="B1" s="5"/>
      <c r="C1" s="5"/>
      <c r="D1" s="5"/>
      <c r="F1" s="4"/>
    </row>
    <row r="2" spans="1:11" x14ac:dyDescent="0.3">
      <c r="A2" s="11" t="s">
        <v>96</v>
      </c>
      <c r="B2" s="11" t="s">
        <v>95</v>
      </c>
      <c r="C2" s="11" t="s">
        <v>94</v>
      </c>
      <c r="D2" s="11" t="s">
        <v>93</v>
      </c>
      <c r="E2" s="59" t="s">
        <v>92</v>
      </c>
      <c r="F2" s="10" t="s">
        <v>91</v>
      </c>
      <c r="G2" s="36" t="s">
        <v>669</v>
      </c>
      <c r="H2" s="36" t="s">
        <v>674</v>
      </c>
      <c r="I2" s="36" t="s">
        <v>271</v>
      </c>
      <c r="J2" s="36" t="s">
        <v>719</v>
      </c>
      <c r="K2" s="36" t="s">
        <v>720</v>
      </c>
    </row>
    <row r="3" spans="1:11" x14ac:dyDescent="0.3">
      <c r="A3" s="5"/>
      <c r="B3" s="5"/>
      <c r="C3" s="5"/>
      <c r="D3" s="5"/>
      <c r="E3" s="60"/>
      <c r="F3" s="13"/>
    </row>
    <row r="4" spans="1:11" x14ac:dyDescent="0.3">
      <c r="A4" s="5" t="s">
        <v>270</v>
      </c>
      <c r="B4" s="5" t="s">
        <v>69</v>
      </c>
      <c r="C4" s="5" t="s">
        <v>4</v>
      </c>
      <c r="D4" s="5" t="s">
        <v>234</v>
      </c>
      <c r="E4" s="58">
        <v>1977940.7335733571</v>
      </c>
      <c r="F4" s="4" t="s">
        <v>36</v>
      </c>
      <c r="G4" t="s">
        <v>13</v>
      </c>
      <c r="H4" t="s">
        <v>673</v>
      </c>
      <c r="I4" s="49"/>
      <c r="J4" t="s">
        <v>670</v>
      </c>
      <c r="K4" t="s">
        <v>672</v>
      </c>
    </row>
    <row r="5" spans="1:11" x14ac:dyDescent="0.3">
      <c r="A5" s="5" t="s">
        <v>269</v>
      </c>
      <c r="B5" s="5" t="s">
        <v>69</v>
      </c>
      <c r="C5" s="5" t="s">
        <v>4</v>
      </c>
      <c r="D5" s="5" t="s">
        <v>124</v>
      </c>
      <c r="E5" s="58">
        <v>1528931.1809180919</v>
      </c>
      <c r="F5" s="4" t="s">
        <v>36</v>
      </c>
      <c r="G5" t="s">
        <v>710</v>
      </c>
      <c r="H5" t="s">
        <v>677</v>
      </c>
      <c r="I5" t="s">
        <v>675</v>
      </c>
      <c r="J5" t="s">
        <v>676</v>
      </c>
    </row>
    <row r="6" spans="1:11" x14ac:dyDescent="0.3">
      <c r="A6" s="5" t="s">
        <v>268</v>
      </c>
      <c r="B6" s="5" t="s">
        <v>69</v>
      </c>
      <c r="C6" s="5" t="s">
        <v>4</v>
      </c>
      <c r="D6" s="5" t="s">
        <v>21</v>
      </c>
      <c r="E6" s="58">
        <v>1428142</v>
      </c>
      <c r="F6" s="4" t="s">
        <v>36</v>
      </c>
      <c r="G6" t="s">
        <v>13</v>
      </c>
      <c r="H6" t="s">
        <v>683</v>
      </c>
      <c r="J6" t="s">
        <v>679</v>
      </c>
    </row>
    <row r="7" spans="1:11" x14ac:dyDescent="0.3">
      <c r="A7" s="5" t="s">
        <v>267</v>
      </c>
      <c r="B7" s="5" t="s">
        <v>5</v>
      </c>
      <c r="C7" s="5" t="s">
        <v>4</v>
      </c>
      <c r="D7" s="5" t="s">
        <v>121</v>
      </c>
      <c r="E7" s="58">
        <v>1110742.4392439246</v>
      </c>
      <c r="F7" s="4" t="s">
        <v>36</v>
      </c>
      <c r="G7" t="s">
        <v>7</v>
      </c>
      <c r="H7" t="s">
        <v>725</v>
      </c>
    </row>
    <row r="8" spans="1:11" x14ac:dyDescent="0.3">
      <c r="A8" s="5" t="s">
        <v>266</v>
      </c>
      <c r="B8" s="5" t="s">
        <v>69</v>
      </c>
      <c r="C8" s="5" t="s">
        <v>4</v>
      </c>
      <c r="D8" s="5" t="s">
        <v>192</v>
      </c>
      <c r="E8" s="58">
        <v>1046664</v>
      </c>
      <c r="F8" s="4" t="s">
        <v>36</v>
      </c>
      <c r="G8" t="s">
        <v>13</v>
      </c>
      <c r="H8" t="s">
        <v>682</v>
      </c>
      <c r="I8" s="49"/>
      <c r="J8" t="s">
        <v>681</v>
      </c>
    </row>
    <row r="9" spans="1:11" x14ac:dyDescent="0.3">
      <c r="A9" s="5" t="s">
        <v>265</v>
      </c>
      <c r="B9" s="5" t="s">
        <v>69</v>
      </c>
      <c r="C9" s="5" t="s">
        <v>4</v>
      </c>
      <c r="D9" s="5" t="s">
        <v>79</v>
      </c>
      <c r="E9" s="61">
        <v>1026789</v>
      </c>
      <c r="F9" s="4" t="s">
        <v>36</v>
      </c>
      <c r="G9" t="s">
        <v>13</v>
      </c>
      <c r="H9" t="s">
        <v>685</v>
      </c>
      <c r="I9" t="s">
        <v>715</v>
      </c>
      <c r="J9" t="s">
        <v>684</v>
      </c>
    </row>
    <row r="10" spans="1:11" x14ac:dyDescent="0.3">
      <c r="A10" s="5" t="s">
        <v>264</v>
      </c>
      <c r="B10" s="5" t="s">
        <v>104</v>
      </c>
      <c r="C10" s="5" t="s">
        <v>4</v>
      </c>
      <c r="D10" s="5" t="s">
        <v>40</v>
      </c>
      <c r="E10" s="58">
        <v>868722.43336543662</v>
      </c>
      <c r="F10" s="4" t="s">
        <v>36</v>
      </c>
      <c r="G10" t="s">
        <v>7</v>
      </c>
      <c r="H10" t="s">
        <v>726</v>
      </c>
    </row>
    <row r="11" spans="1:11" x14ac:dyDescent="0.3">
      <c r="A11" s="5" t="s">
        <v>263</v>
      </c>
      <c r="B11" s="5" t="s">
        <v>69</v>
      </c>
      <c r="C11" s="5" t="s">
        <v>17</v>
      </c>
      <c r="D11" s="5"/>
      <c r="E11" s="58">
        <v>738224.82448244828</v>
      </c>
      <c r="F11" s="4" t="s">
        <v>7</v>
      </c>
      <c r="G11" t="s">
        <v>7</v>
      </c>
    </row>
    <row r="12" spans="1:11" x14ac:dyDescent="0.3">
      <c r="A12" s="5" t="s">
        <v>262</v>
      </c>
      <c r="B12" s="5" t="s">
        <v>5</v>
      </c>
      <c r="C12" s="5" t="s">
        <v>4</v>
      </c>
      <c r="D12" s="5" t="s">
        <v>128</v>
      </c>
      <c r="E12" s="58">
        <v>618988.96489648963</v>
      </c>
      <c r="F12" s="4" t="s">
        <v>36</v>
      </c>
      <c r="G12" t="s">
        <v>7</v>
      </c>
      <c r="H12" t="s">
        <v>727</v>
      </c>
    </row>
    <row r="13" spans="1:11" x14ac:dyDescent="0.3">
      <c r="A13" s="5" t="s">
        <v>261</v>
      </c>
      <c r="B13" s="5" t="s">
        <v>58</v>
      </c>
      <c r="C13" s="5" t="s">
        <v>4</v>
      </c>
      <c r="D13" s="5" t="s">
        <v>260</v>
      </c>
      <c r="E13" s="58">
        <v>593307.44374437444</v>
      </c>
      <c r="F13" s="4" t="s">
        <v>36</v>
      </c>
      <c r="G13" t="s">
        <v>7</v>
      </c>
      <c r="H13" t="s">
        <v>728</v>
      </c>
    </row>
    <row r="14" spans="1:11" x14ac:dyDescent="0.3">
      <c r="A14" s="5" t="s">
        <v>259</v>
      </c>
      <c r="B14" s="5" t="s">
        <v>122</v>
      </c>
      <c r="C14" s="5" t="s">
        <v>4</v>
      </c>
      <c r="D14" s="5" t="s">
        <v>145</v>
      </c>
      <c r="E14" s="58">
        <v>568596.08460846078</v>
      </c>
      <c r="F14" s="4" t="s">
        <v>36</v>
      </c>
      <c r="G14" t="s">
        <v>7</v>
      </c>
      <c r="H14" t="s">
        <v>729</v>
      </c>
    </row>
    <row r="15" spans="1:11" x14ac:dyDescent="0.3">
      <c r="A15" s="5" t="s">
        <v>258</v>
      </c>
      <c r="B15" s="5" t="s">
        <v>122</v>
      </c>
      <c r="C15" s="5" t="s">
        <v>4</v>
      </c>
      <c r="D15" s="5" t="s">
        <v>166</v>
      </c>
      <c r="E15" s="58">
        <v>535415.47996620624</v>
      </c>
      <c r="F15" s="4" t="s">
        <v>36</v>
      </c>
      <c r="G15" t="s">
        <v>13</v>
      </c>
      <c r="H15" t="s">
        <v>686</v>
      </c>
      <c r="I15" t="s">
        <v>687</v>
      </c>
      <c r="J15" s="6" t="s">
        <v>688</v>
      </c>
    </row>
    <row r="16" spans="1:11" x14ac:dyDescent="0.3">
      <c r="A16" s="5" t="s">
        <v>257</v>
      </c>
      <c r="B16" s="5" t="s">
        <v>122</v>
      </c>
      <c r="C16" s="5" t="s">
        <v>4</v>
      </c>
      <c r="D16" s="5" t="s">
        <v>57</v>
      </c>
      <c r="E16" s="58">
        <v>468069.72997299733</v>
      </c>
      <c r="F16" s="4" t="s">
        <v>36</v>
      </c>
      <c r="G16" t="s">
        <v>7</v>
      </c>
      <c r="H16" t="s">
        <v>730</v>
      </c>
    </row>
    <row r="17" spans="1:10" x14ac:dyDescent="0.3">
      <c r="A17" s="5" t="s">
        <v>256</v>
      </c>
      <c r="B17" s="5" t="s">
        <v>5</v>
      </c>
      <c r="C17" s="5" t="s">
        <v>4</v>
      </c>
      <c r="D17" s="5" t="s">
        <v>255</v>
      </c>
      <c r="E17" s="58">
        <v>460016.22741944197</v>
      </c>
      <c r="F17" s="4" t="s">
        <v>36</v>
      </c>
      <c r="G17" t="s">
        <v>710</v>
      </c>
      <c r="H17" t="s">
        <v>752</v>
      </c>
      <c r="J17" t="s">
        <v>750</v>
      </c>
    </row>
    <row r="18" spans="1:10" x14ac:dyDescent="0.3">
      <c r="A18" s="5" t="s">
        <v>254</v>
      </c>
      <c r="B18" s="5" t="s">
        <v>5</v>
      </c>
      <c r="C18" s="5" t="s">
        <v>17</v>
      </c>
      <c r="D18" s="5" t="s">
        <v>774</v>
      </c>
      <c r="E18" s="58">
        <v>421048.32583258324</v>
      </c>
      <c r="F18" s="4" t="s">
        <v>7</v>
      </c>
      <c r="G18" t="s">
        <v>7</v>
      </c>
    </row>
    <row r="19" spans="1:10" x14ac:dyDescent="0.3">
      <c r="A19" s="5" t="s">
        <v>253</v>
      </c>
      <c r="B19" s="5" t="s">
        <v>58</v>
      </c>
      <c r="C19" s="5" t="s">
        <v>17</v>
      </c>
      <c r="D19" s="5"/>
      <c r="E19" s="58">
        <v>377946.79567956796</v>
      </c>
      <c r="F19" s="4" t="s">
        <v>7</v>
      </c>
      <c r="G19" t="s">
        <v>7</v>
      </c>
    </row>
    <row r="20" spans="1:10" x14ac:dyDescent="0.3">
      <c r="A20" s="5" t="s">
        <v>252</v>
      </c>
      <c r="B20" s="5" t="s">
        <v>80</v>
      </c>
      <c r="C20" s="5" t="s">
        <v>8</v>
      </c>
      <c r="D20" s="5" t="s">
        <v>124</v>
      </c>
      <c r="E20" s="58">
        <v>373917.38973897387</v>
      </c>
      <c r="F20" s="4" t="s">
        <v>7</v>
      </c>
      <c r="G20" t="s">
        <v>7</v>
      </c>
    </row>
    <row r="21" spans="1:10" x14ac:dyDescent="0.3">
      <c r="A21" s="5" t="s">
        <v>251</v>
      </c>
      <c r="B21" s="5" t="s">
        <v>5</v>
      </c>
      <c r="C21" s="5" t="s">
        <v>17</v>
      </c>
      <c r="D21" s="5"/>
      <c r="E21" s="58">
        <v>333338.33483348339</v>
      </c>
      <c r="F21" s="4" t="s">
        <v>7</v>
      </c>
      <c r="G21" t="s">
        <v>7</v>
      </c>
    </row>
    <row r="22" spans="1:10" x14ac:dyDescent="0.3">
      <c r="A22" s="5" t="s">
        <v>250</v>
      </c>
      <c r="B22" s="5" t="s">
        <v>58</v>
      </c>
      <c r="C22" s="5" t="s">
        <v>4</v>
      </c>
      <c r="D22" s="5" t="s">
        <v>33</v>
      </c>
      <c r="E22" s="58">
        <v>292815</v>
      </c>
      <c r="F22" s="4" t="s">
        <v>36</v>
      </c>
      <c r="G22" t="s">
        <v>13</v>
      </c>
      <c r="H22" t="s">
        <v>690</v>
      </c>
      <c r="J22" t="s">
        <v>689</v>
      </c>
    </row>
    <row r="23" spans="1:10" x14ac:dyDescent="0.3">
      <c r="A23" s="5" t="s">
        <v>249</v>
      </c>
      <c r="B23" s="5" t="s">
        <v>5</v>
      </c>
      <c r="C23" s="5" t="s">
        <v>17</v>
      </c>
      <c r="D23" s="5" t="s">
        <v>248</v>
      </c>
      <c r="E23" s="58">
        <v>291159.1179117912</v>
      </c>
      <c r="F23" s="4" t="s">
        <v>7</v>
      </c>
      <c r="G23" t="s">
        <v>7</v>
      </c>
    </row>
    <row r="24" spans="1:10" x14ac:dyDescent="0.3">
      <c r="A24" s="5" t="s">
        <v>247</v>
      </c>
      <c r="B24" s="5" t="s">
        <v>5</v>
      </c>
      <c r="C24" s="5" t="s">
        <v>8</v>
      </c>
      <c r="D24" s="5" t="s">
        <v>31</v>
      </c>
      <c r="E24" s="58">
        <v>283320.33303330332</v>
      </c>
      <c r="F24" s="4" t="s">
        <v>7</v>
      </c>
      <c r="G24" t="s">
        <v>7</v>
      </c>
    </row>
    <row r="25" spans="1:10" x14ac:dyDescent="0.3">
      <c r="A25" s="5" t="s">
        <v>246</v>
      </c>
      <c r="B25" s="5" t="s">
        <v>69</v>
      </c>
      <c r="C25" s="5" t="s">
        <v>4</v>
      </c>
      <c r="D25" s="5" t="s">
        <v>64</v>
      </c>
      <c r="E25" s="58">
        <v>283005.30153015302</v>
      </c>
      <c r="F25" s="4" t="s">
        <v>7</v>
      </c>
      <c r="G25" t="s">
        <v>7</v>
      </c>
    </row>
    <row r="26" spans="1:10" x14ac:dyDescent="0.3">
      <c r="A26" s="5" t="s">
        <v>245</v>
      </c>
      <c r="B26" s="5" t="s">
        <v>104</v>
      </c>
      <c r="C26" s="5" t="s">
        <v>4</v>
      </c>
      <c r="D26" s="5" t="s">
        <v>31</v>
      </c>
      <c r="E26" s="58">
        <v>273750.42866426648</v>
      </c>
      <c r="F26" s="4" t="s">
        <v>36</v>
      </c>
      <c r="G26" t="s">
        <v>7</v>
      </c>
      <c r="H26" t="s">
        <v>732</v>
      </c>
    </row>
    <row r="27" spans="1:10" x14ac:dyDescent="0.3">
      <c r="A27" s="5" t="s">
        <v>244</v>
      </c>
      <c r="B27" s="5" t="s">
        <v>5</v>
      </c>
      <c r="C27" s="5" t="s">
        <v>17</v>
      </c>
      <c r="D27" s="5"/>
      <c r="E27" s="58">
        <v>273391.34113411343</v>
      </c>
      <c r="F27" s="4" t="s">
        <v>7</v>
      </c>
      <c r="G27" t="s">
        <v>7</v>
      </c>
    </row>
    <row r="28" spans="1:10" ht="14.4" customHeight="1" x14ac:dyDescent="0.3">
      <c r="A28" s="5" t="s">
        <v>243</v>
      </c>
      <c r="B28" s="5" t="s">
        <v>122</v>
      </c>
      <c r="C28" s="5" t="s">
        <v>17</v>
      </c>
      <c r="D28" s="5"/>
      <c r="E28" s="58">
        <v>235196.47164716473</v>
      </c>
      <c r="F28" s="4" t="s">
        <v>7</v>
      </c>
      <c r="G28" t="s">
        <v>7</v>
      </c>
    </row>
    <row r="29" spans="1:10" ht="14.4" customHeight="1" x14ac:dyDescent="0.3">
      <c r="A29" s="5" t="s">
        <v>242</v>
      </c>
      <c r="B29" s="5" t="s">
        <v>80</v>
      </c>
      <c r="C29" s="5" t="s">
        <v>4</v>
      </c>
      <c r="D29" s="5" t="s">
        <v>106</v>
      </c>
      <c r="E29" s="58">
        <v>224821.49414941497</v>
      </c>
      <c r="F29" s="4" t="s">
        <v>36</v>
      </c>
      <c r="G29" t="s">
        <v>7</v>
      </c>
      <c r="H29" t="s">
        <v>733</v>
      </c>
    </row>
    <row r="30" spans="1:10" x14ac:dyDescent="0.3">
      <c r="A30" s="5" t="s">
        <v>241</v>
      </c>
      <c r="B30" s="5" t="s">
        <v>104</v>
      </c>
      <c r="C30" s="5" t="s">
        <v>17</v>
      </c>
      <c r="D30" s="5"/>
      <c r="E30" s="58">
        <v>202152.18721872187</v>
      </c>
      <c r="F30" s="4" t="s">
        <v>7</v>
      </c>
      <c r="G30" t="s">
        <v>7</v>
      </c>
    </row>
    <row r="31" spans="1:10" x14ac:dyDescent="0.3">
      <c r="A31" s="5" t="s">
        <v>777</v>
      </c>
      <c r="B31" s="5" t="s">
        <v>5</v>
      </c>
      <c r="C31" s="5" t="s">
        <v>17</v>
      </c>
      <c r="D31" s="5"/>
      <c r="E31" s="58">
        <v>202092.20522052207</v>
      </c>
      <c r="F31" s="4" t="s">
        <v>7</v>
      </c>
      <c r="G31" t="s">
        <v>7</v>
      </c>
    </row>
    <row r="32" spans="1:10" x14ac:dyDescent="0.3">
      <c r="A32" s="5" t="s">
        <v>240</v>
      </c>
      <c r="B32" s="5" t="s">
        <v>37</v>
      </c>
      <c r="C32" s="5" t="s">
        <v>4</v>
      </c>
      <c r="D32" s="5" t="s">
        <v>102</v>
      </c>
      <c r="E32" s="58">
        <v>189450.80108010798</v>
      </c>
      <c r="F32" s="4" t="s">
        <v>36</v>
      </c>
      <c r="G32" t="s">
        <v>7</v>
      </c>
      <c r="H32" t="s">
        <v>762</v>
      </c>
    </row>
    <row r="33" spans="1:10" x14ac:dyDescent="0.3">
      <c r="A33" s="5" t="s">
        <v>239</v>
      </c>
      <c r="B33" s="5" t="s">
        <v>80</v>
      </c>
      <c r="C33" s="5" t="s">
        <v>17</v>
      </c>
      <c r="D33" s="5"/>
      <c r="E33" s="58">
        <v>179197.27272727274</v>
      </c>
      <c r="F33" s="4" t="s">
        <v>7</v>
      </c>
      <c r="G33" t="s">
        <v>7</v>
      </c>
    </row>
    <row r="34" spans="1:10" x14ac:dyDescent="0.3">
      <c r="A34" s="5" t="s">
        <v>238</v>
      </c>
      <c r="B34" s="5" t="s">
        <v>104</v>
      </c>
      <c r="C34" s="5" t="s">
        <v>17</v>
      </c>
      <c r="D34" s="5"/>
      <c r="E34" s="58">
        <v>174530.09900990099</v>
      </c>
      <c r="F34" s="4" t="s">
        <v>7</v>
      </c>
      <c r="G34" t="s">
        <v>7</v>
      </c>
    </row>
    <row r="35" spans="1:10" x14ac:dyDescent="0.3">
      <c r="A35" s="5" t="s">
        <v>237</v>
      </c>
      <c r="B35" s="5" t="s">
        <v>5</v>
      </c>
      <c r="C35" s="5" t="s">
        <v>8</v>
      </c>
      <c r="D35" s="5" t="s">
        <v>33</v>
      </c>
      <c r="E35" s="58">
        <v>168991</v>
      </c>
      <c r="F35" s="4" t="s">
        <v>13</v>
      </c>
      <c r="G35" t="s">
        <v>13</v>
      </c>
      <c r="H35" t="s">
        <v>690</v>
      </c>
      <c r="J35" t="s">
        <v>689</v>
      </c>
    </row>
    <row r="36" spans="1:10" x14ac:dyDescent="0.3">
      <c r="A36" s="5" t="s">
        <v>236</v>
      </c>
      <c r="B36" s="5" t="s">
        <v>161</v>
      </c>
      <c r="C36" s="5" t="s">
        <v>17</v>
      </c>
      <c r="D36" s="5"/>
      <c r="E36" s="58">
        <v>160407.03870387038</v>
      </c>
      <c r="F36" s="4" t="s">
        <v>7</v>
      </c>
      <c r="G36" t="s">
        <v>7</v>
      </c>
    </row>
    <row r="37" spans="1:10" x14ac:dyDescent="0.3">
      <c r="A37" s="5" t="s">
        <v>235</v>
      </c>
      <c r="B37" s="5" t="s">
        <v>104</v>
      </c>
      <c r="C37" s="5" t="s">
        <v>8</v>
      </c>
      <c r="D37" s="5" t="s">
        <v>234</v>
      </c>
      <c r="E37" s="58">
        <v>159762</v>
      </c>
      <c r="F37" s="4" t="s">
        <v>36</v>
      </c>
      <c r="G37" t="s">
        <v>13</v>
      </c>
      <c r="H37" t="s">
        <v>671</v>
      </c>
      <c r="J37" s="6" t="s">
        <v>670</v>
      </c>
    </row>
    <row r="38" spans="1:10" x14ac:dyDescent="0.3">
      <c r="A38" s="5" t="s">
        <v>233</v>
      </c>
      <c r="B38" s="5" t="s">
        <v>9</v>
      </c>
      <c r="C38" s="5" t="s">
        <v>17</v>
      </c>
      <c r="D38" s="5"/>
      <c r="E38" s="58">
        <v>155723.57335733576</v>
      </c>
      <c r="F38" s="4" t="s">
        <v>7</v>
      </c>
      <c r="G38" t="s">
        <v>7</v>
      </c>
    </row>
    <row r="39" spans="1:10" x14ac:dyDescent="0.3">
      <c r="A39" s="5" t="s">
        <v>232</v>
      </c>
      <c r="B39" s="5" t="s">
        <v>9</v>
      </c>
      <c r="C39" s="5" t="s">
        <v>17</v>
      </c>
      <c r="D39" s="5" t="s">
        <v>231</v>
      </c>
      <c r="E39" s="58">
        <v>142658.26282628262</v>
      </c>
      <c r="F39" s="4" t="s">
        <v>7</v>
      </c>
      <c r="G39" t="s">
        <v>7</v>
      </c>
    </row>
    <row r="40" spans="1:10" x14ac:dyDescent="0.3">
      <c r="A40" s="5" t="s">
        <v>230</v>
      </c>
      <c r="B40" s="5" t="s">
        <v>104</v>
      </c>
      <c r="C40" s="5" t="s">
        <v>17</v>
      </c>
      <c r="D40" s="5"/>
      <c r="E40" s="58">
        <v>142142.57425742573</v>
      </c>
      <c r="F40" s="4" t="s">
        <v>7</v>
      </c>
      <c r="G40" t="s">
        <v>7</v>
      </c>
    </row>
    <row r="41" spans="1:10" x14ac:dyDescent="0.3">
      <c r="A41" s="5" t="s">
        <v>229</v>
      </c>
      <c r="B41" s="5" t="s">
        <v>9</v>
      </c>
      <c r="C41" s="5" t="s">
        <v>17</v>
      </c>
      <c r="D41" s="5" t="s">
        <v>174</v>
      </c>
      <c r="E41" s="58">
        <v>139185.41854185419</v>
      </c>
      <c r="F41" s="4" t="s">
        <v>7</v>
      </c>
      <c r="G41" t="s">
        <v>7</v>
      </c>
    </row>
    <row r="42" spans="1:10" x14ac:dyDescent="0.3">
      <c r="A42" s="5" t="s">
        <v>228</v>
      </c>
      <c r="B42" s="5" t="s">
        <v>161</v>
      </c>
      <c r="C42" s="5" t="s">
        <v>17</v>
      </c>
      <c r="D42" s="5"/>
      <c r="E42" s="58">
        <v>137000</v>
      </c>
      <c r="F42" s="4" t="s">
        <v>13</v>
      </c>
      <c r="G42" t="s">
        <v>13</v>
      </c>
      <c r="H42" t="s">
        <v>697</v>
      </c>
      <c r="J42" s="6" t="s">
        <v>227</v>
      </c>
    </row>
    <row r="43" spans="1:10" x14ac:dyDescent="0.3">
      <c r="A43" s="5" t="s">
        <v>226</v>
      </c>
      <c r="B43" s="5" t="s">
        <v>80</v>
      </c>
      <c r="C43" s="5" t="s">
        <v>8</v>
      </c>
      <c r="D43" s="5" t="s">
        <v>33</v>
      </c>
      <c r="E43" s="58">
        <v>128437</v>
      </c>
      <c r="F43" s="4" t="s">
        <v>13</v>
      </c>
      <c r="G43" t="s">
        <v>13</v>
      </c>
      <c r="H43" t="s">
        <v>690</v>
      </c>
    </row>
    <row r="44" spans="1:10" x14ac:dyDescent="0.3">
      <c r="A44" s="5" t="s">
        <v>225</v>
      </c>
      <c r="B44" s="5" t="s">
        <v>9</v>
      </c>
      <c r="C44" s="5" t="s">
        <v>4</v>
      </c>
      <c r="D44" s="5"/>
      <c r="E44" s="58">
        <v>125004.41044104412</v>
      </c>
      <c r="F44" s="4" t="s">
        <v>36</v>
      </c>
      <c r="G44" t="s">
        <v>7</v>
      </c>
      <c r="H44" t="s">
        <v>761</v>
      </c>
    </row>
    <row r="45" spans="1:10" x14ac:dyDescent="0.3">
      <c r="A45" s="5" t="s">
        <v>224</v>
      </c>
      <c r="B45" s="5" t="s">
        <v>104</v>
      </c>
      <c r="C45" s="5" t="s">
        <v>17</v>
      </c>
      <c r="D45" s="5"/>
      <c r="E45" s="58">
        <v>122626.26462646265</v>
      </c>
      <c r="F45" s="4" t="s">
        <v>7</v>
      </c>
      <c r="G45" t="s">
        <v>7</v>
      </c>
    </row>
    <row r="46" spans="1:10" x14ac:dyDescent="0.3">
      <c r="A46" s="5" t="s">
        <v>223</v>
      </c>
      <c r="B46" s="5" t="s">
        <v>58</v>
      </c>
      <c r="C46" s="5" t="s">
        <v>17</v>
      </c>
      <c r="D46" s="5"/>
      <c r="E46" s="58">
        <v>115551.55715571558</v>
      </c>
      <c r="F46" s="4" t="s">
        <v>7</v>
      </c>
      <c r="G46" t="s">
        <v>7</v>
      </c>
    </row>
    <row r="47" spans="1:10" x14ac:dyDescent="0.3">
      <c r="A47" s="5" t="s">
        <v>222</v>
      </c>
      <c r="B47" s="5" t="s">
        <v>122</v>
      </c>
      <c r="C47" s="5" t="s">
        <v>17</v>
      </c>
      <c r="D47" s="5"/>
      <c r="E47" s="58">
        <v>113022.94329432944</v>
      </c>
      <c r="F47" s="4" t="s">
        <v>7</v>
      </c>
      <c r="G47" t="s">
        <v>7</v>
      </c>
    </row>
    <row r="48" spans="1:10" x14ac:dyDescent="0.3">
      <c r="A48" s="5" t="s">
        <v>221</v>
      </c>
      <c r="B48" s="5" t="s">
        <v>5</v>
      </c>
      <c r="C48" s="5" t="s">
        <v>17</v>
      </c>
      <c r="D48" s="5" t="s">
        <v>220</v>
      </c>
      <c r="E48" s="58">
        <v>106721.67416741674</v>
      </c>
      <c r="F48" s="4" t="s">
        <v>7</v>
      </c>
      <c r="G48" t="s">
        <v>7</v>
      </c>
    </row>
    <row r="49" spans="1:11" x14ac:dyDescent="0.3">
      <c r="A49" s="5" t="s">
        <v>219</v>
      </c>
      <c r="B49" s="5" t="s">
        <v>5</v>
      </c>
      <c r="C49" s="5" t="s">
        <v>4</v>
      </c>
      <c r="D49" s="5" t="s">
        <v>66</v>
      </c>
      <c r="E49" s="58">
        <v>104176.71467146715</v>
      </c>
      <c r="F49" s="4" t="s">
        <v>36</v>
      </c>
      <c r="G49" t="s">
        <v>7</v>
      </c>
      <c r="H49" t="s">
        <v>760</v>
      </c>
    </row>
    <row r="50" spans="1:11" x14ac:dyDescent="0.3">
      <c r="A50" s="5" t="s">
        <v>218</v>
      </c>
      <c r="B50" s="5" t="s">
        <v>104</v>
      </c>
      <c r="C50" s="5" t="s">
        <v>8</v>
      </c>
      <c r="D50" s="5" t="s">
        <v>124</v>
      </c>
      <c r="E50" s="58">
        <v>103088.63186318633</v>
      </c>
      <c r="F50" s="4" t="s">
        <v>7</v>
      </c>
      <c r="G50" t="s">
        <v>7</v>
      </c>
    </row>
    <row r="51" spans="1:11" x14ac:dyDescent="0.3">
      <c r="A51" s="5" t="s">
        <v>217</v>
      </c>
      <c r="B51" s="5" t="s">
        <v>69</v>
      </c>
      <c r="C51" s="5" t="s">
        <v>17</v>
      </c>
      <c r="D51" s="5" t="s">
        <v>195</v>
      </c>
      <c r="E51" s="58">
        <v>102982</v>
      </c>
      <c r="F51" s="4" t="s">
        <v>13</v>
      </c>
      <c r="G51" t="s">
        <v>13</v>
      </c>
      <c r="H51" t="s">
        <v>698</v>
      </c>
      <c r="J51" s="6" t="s">
        <v>216</v>
      </c>
    </row>
    <row r="52" spans="1:11" x14ac:dyDescent="0.3">
      <c r="A52" s="5" t="s">
        <v>215</v>
      </c>
      <c r="B52" s="5" t="s">
        <v>37</v>
      </c>
      <c r="C52" s="5" t="s">
        <v>8</v>
      </c>
      <c r="D52" s="5" t="s">
        <v>31</v>
      </c>
      <c r="E52" s="58">
        <v>102755.27452745274</v>
      </c>
      <c r="F52" s="4" t="s">
        <v>7</v>
      </c>
      <c r="G52" t="s">
        <v>7</v>
      </c>
    </row>
    <row r="53" spans="1:11" x14ac:dyDescent="0.3">
      <c r="A53" s="5" t="s">
        <v>214</v>
      </c>
      <c r="B53" s="5" t="s">
        <v>69</v>
      </c>
      <c r="C53" s="5" t="s">
        <v>17</v>
      </c>
      <c r="D53" s="5"/>
      <c r="E53" s="58">
        <v>100367.2</v>
      </c>
      <c r="F53" s="4" t="s">
        <v>13</v>
      </c>
      <c r="G53" t="s">
        <v>13</v>
      </c>
      <c r="H53" t="s">
        <v>699</v>
      </c>
      <c r="J53" s="6" t="s">
        <v>213</v>
      </c>
    </row>
    <row r="54" spans="1:11" x14ac:dyDescent="0.3">
      <c r="A54" s="5" t="s">
        <v>212</v>
      </c>
      <c r="B54" s="5" t="s">
        <v>146</v>
      </c>
      <c r="C54" s="5" t="s">
        <v>17</v>
      </c>
      <c r="D54" s="5"/>
      <c r="E54" s="58">
        <v>99303.933393339335</v>
      </c>
      <c r="F54" s="4" t="s">
        <v>7</v>
      </c>
      <c r="G54" t="s">
        <v>7</v>
      </c>
    </row>
    <row r="55" spans="1:11" x14ac:dyDescent="0.3">
      <c r="A55" s="5" t="s">
        <v>211</v>
      </c>
      <c r="B55" s="5" t="s">
        <v>122</v>
      </c>
      <c r="C55" s="5" t="s">
        <v>17</v>
      </c>
      <c r="D55" s="5"/>
      <c r="E55" s="58">
        <v>97162.367236723672</v>
      </c>
      <c r="F55" s="4" t="s">
        <v>7</v>
      </c>
      <c r="G55" t="s">
        <v>7</v>
      </c>
    </row>
    <row r="56" spans="1:11" x14ac:dyDescent="0.3">
      <c r="A56" s="5" t="s">
        <v>210</v>
      </c>
      <c r="B56" s="5" t="s">
        <v>37</v>
      </c>
      <c r="C56" s="5" t="s">
        <v>4</v>
      </c>
      <c r="D56" s="5" t="s">
        <v>62</v>
      </c>
      <c r="E56" s="58">
        <v>92944.491449144931</v>
      </c>
      <c r="F56" s="4" t="s">
        <v>36</v>
      </c>
      <c r="G56" t="s">
        <v>7</v>
      </c>
      <c r="H56" t="s">
        <v>692</v>
      </c>
    </row>
    <row r="57" spans="1:11" x14ac:dyDescent="0.3">
      <c r="A57" s="5" t="s">
        <v>209</v>
      </c>
      <c r="B57" s="5" t="s">
        <v>104</v>
      </c>
      <c r="C57" s="5" t="s">
        <v>17</v>
      </c>
      <c r="D57" s="5"/>
      <c r="E57" s="58">
        <v>89579</v>
      </c>
      <c r="F57" s="4" t="s">
        <v>13</v>
      </c>
      <c r="G57" t="s">
        <v>13</v>
      </c>
      <c r="H57" t="s">
        <v>693</v>
      </c>
      <c r="J57" s="6" t="s">
        <v>208</v>
      </c>
    </row>
    <row r="58" spans="1:11" x14ac:dyDescent="0.3">
      <c r="A58" s="5" t="s">
        <v>207</v>
      </c>
      <c r="B58" s="5" t="s">
        <v>5</v>
      </c>
      <c r="C58" s="5" t="s">
        <v>17</v>
      </c>
      <c r="D58" s="5"/>
      <c r="E58" s="58">
        <v>84808.478847884791</v>
      </c>
      <c r="F58" s="4" t="s">
        <v>7</v>
      </c>
      <c r="G58" t="s">
        <v>7</v>
      </c>
    </row>
    <row r="59" spans="1:11" x14ac:dyDescent="0.3">
      <c r="A59" s="5" t="s">
        <v>206</v>
      </c>
      <c r="B59" s="5" t="s">
        <v>104</v>
      </c>
      <c r="C59" s="5" t="s">
        <v>4</v>
      </c>
      <c r="D59" s="5" t="s">
        <v>52</v>
      </c>
      <c r="E59" s="58">
        <v>84079.032583258333</v>
      </c>
      <c r="F59" s="4" t="s">
        <v>36</v>
      </c>
      <c r="G59" t="s">
        <v>7</v>
      </c>
      <c r="H59" t="s">
        <v>691</v>
      </c>
      <c r="I59" s="2"/>
      <c r="J59" s="2"/>
      <c r="K59" s="8"/>
    </row>
    <row r="60" spans="1:11" x14ac:dyDescent="0.3">
      <c r="A60" s="5" t="s">
        <v>205</v>
      </c>
      <c r="B60" s="5" t="s">
        <v>104</v>
      </c>
      <c r="C60" s="5" t="s">
        <v>17</v>
      </c>
      <c r="D60" s="5"/>
      <c r="E60" s="58">
        <v>77838.631863186325</v>
      </c>
      <c r="F60" s="4" t="s">
        <v>7</v>
      </c>
      <c r="G60" t="s">
        <v>7</v>
      </c>
    </row>
    <row r="61" spans="1:11" x14ac:dyDescent="0.3">
      <c r="A61" s="5"/>
      <c r="B61" s="5"/>
      <c r="C61" s="5"/>
      <c r="D61" s="5"/>
      <c r="F61" s="4"/>
      <c r="J61" s="6"/>
    </row>
    <row r="62" spans="1:11" x14ac:dyDescent="0.3">
      <c r="A62" s="11" t="s">
        <v>96</v>
      </c>
      <c r="B62" s="11" t="s">
        <v>95</v>
      </c>
      <c r="C62" s="11" t="s">
        <v>94</v>
      </c>
      <c r="D62" s="11" t="s">
        <v>93</v>
      </c>
      <c r="E62" s="59" t="s">
        <v>92</v>
      </c>
      <c r="F62" s="10" t="s">
        <v>91</v>
      </c>
      <c r="J62" s="6"/>
    </row>
    <row r="63" spans="1:11" x14ac:dyDescent="0.3">
      <c r="A63" s="5"/>
      <c r="B63" s="5"/>
      <c r="C63" s="5"/>
      <c r="D63" s="5"/>
      <c r="F63" s="4"/>
      <c r="J63" s="6"/>
    </row>
    <row r="64" spans="1:11" x14ac:dyDescent="0.3">
      <c r="A64" s="5" t="s">
        <v>204</v>
      </c>
      <c r="B64" s="5" t="s">
        <v>184</v>
      </c>
      <c r="C64" s="5" t="s">
        <v>17</v>
      </c>
      <c r="D64" s="5"/>
      <c r="E64" s="58">
        <v>76457.641764176427</v>
      </c>
      <c r="F64" s="4" t="s">
        <v>7</v>
      </c>
      <c r="G64" t="s">
        <v>7</v>
      </c>
    </row>
    <row r="65" spans="1:10" x14ac:dyDescent="0.3">
      <c r="A65" s="5" t="s">
        <v>203</v>
      </c>
      <c r="B65" s="5" t="s">
        <v>58</v>
      </c>
      <c r="C65" s="5" t="s">
        <v>17</v>
      </c>
      <c r="D65" s="5"/>
      <c r="E65" s="58">
        <v>75916.58865886589</v>
      </c>
      <c r="F65" s="4" t="s">
        <v>7</v>
      </c>
      <c r="G65" t="s">
        <v>7</v>
      </c>
    </row>
    <row r="66" spans="1:10" x14ac:dyDescent="0.3">
      <c r="A66" s="5" t="s">
        <v>202</v>
      </c>
      <c r="B66" s="5" t="s">
        <v>122</v>
      </c>
      <c r="C66" s="5" t="s">
        <v>17</v>
      </c>
      <c r="D66" s="5"/>
      <c r="E66" s="58">
        <v>74836.273627362738</v>
      </c>
      <c r="F66" s="4" t="s">
        <v>7</v>
      </c>
      <c r="G66" t="s">
        <v>7</v>
      </c>
    </row>
    <row r="67" spans="1:10" x14ac:dyDescent="0.3">
      <c r="A67" s="5" t="s">
        <v>201</v>
      </c>
      <c r="B67" s="5" t="s">
        <v>184</v>
      </c>
      <c r="C67" s="5" t="s">
        <v>17</v>
      </c>
      <c r="D67" s="5"/>
      <c r="E67" s="58">
        <v>74591.458145814584</v>
      </c>
      <c r="F67" s="4" t="s">
        <v>7</v>
      </c>
      <c r="G67" t="s">
        <v>7</v>
      </c>
    </row>
    <row r="68" spans="1:10" x14ac:dyDescent="0.3">
      <c r="A68" s="5" t="s">
        <v>200</v>
      </c>
      <c r="B68" s="5" t="s">
        <v>5</v>
      </c>
      <c r="C68" s="5" t="s">
        <v>17</v>
      </c>
      <c r="D68" s="5"/>
      <c r="E68" s="58">
        <v>72084.212421242119</v>
      </c>
      <c r="F68" s="4" t="s">
        <v>7</v>
      </c>
      <c r="G68" t="s">
        <v>7</v>
      </c>
    </row>
    <row r="69" spans="1:10" x14ac:dyDescent="0.3">
      <c r="A69" s="5" t="s">
        <v>199</v>
      </c>
      <c r="B69" s="5" t="s">
        <v>58</v>
      </c>
      <c r="C69" s="5" t="s">
        <v>17</v>
      </c>
      <c r="D69" s="5"/>
      <c r="E69" s="58">
        <v>71067.110711071102</v>
      </c>
      <c r="F69" s="4" t="s">
        <v>7</v>
      </c>
      <c r="G69" t="s">
        <v>7</v>
      </c>
    </row>
    <row r="70" spans="1:10" x14ac:dyDescent="0.3">
      <c r="A70" s="5" t="s">
        <v>198</v>
      </c>
      <c r="B70" s="5" t="s">
        <v>184</v>
      </c>
      <c r="C70" s="5" t="s">
        <v>4</v>
      </c>
      <c r="D70" s="5" t="s">
        <v>27</v>
      </c>
      <c r="E70" s="58">
        <v>70281.771018001804</v>
      </c>
      <c r="F70" s="4" t="s">
        <v>36</v>
      </c>
      <c r="G70" t="s">
        <v>7</v>
      </c>
      <c r="H70" t="s">
        <v>759</v>
      </c>
    </row>
    <row r="71" spans="1:10" x14ac:dyDescent="0.3">
      <c r="A71" s="5" t="s">
        <v>197</v>
      </c>
      <c r="B71" s="5" t="s">
        <v>69</v>
      </c>
      <c r="C71" s="5" t="s">
        <v>17</v>
      </c>
      <c r="D71" s="5"/>
      <c r="E71" s="58">
        <v>69648</v>
      </c>
      <c r="F71" s="4" t="s">
        <v>13</v>
      </c>
      <c r="G71" t="s">
        <v>13</v>
      </c>
      <c r="H71" t="s">
        <v>694</v>
      </c>
      <c r="J71" s="6" t="s">
        <v>196</v>
      </c>
    </row>
    <row r="72" spans="1:10" x14ac:dyDescent="0.3">
      <c r="A72" s="5" t="s">
        <v>778</v>
      </c>
      <c r="B72" s="5" t="s">
        <v>9</v>
      </c>
      <c r="C72" s="5" t="s">
        <v>17</v>
      </c>
      <c r="D72" s="5" t="s">
        <v>195</v>
      </c>
      <c r="E72" s="58">
        <v>68333.933393339335</v>
      </c>
      <c r="F72" s="4" t="s">
        <v>7</v>
      </c>
      <c r="G72" t="s">
        <v>7</v>
      </c>
    </row>
    <row r="73" spans="1:10" x14ac:dyDescent="0.3">
      <c r="A73" s="5" t="s">
        <v>194</v>
      </c>
      <c r="B73" s="5" t="s">
        <v>104</v>
      </c>
      <c r="C73" s="5" t="s">
        <v>17</v>
      </c>
      <c r="D73" s="5"/>
      <c r="E73" s="58">
        <v>68024.446444644462</v>
      </c>
      <c r="F73" s="4" t="s">
        <v>7</v>
      </c>
      <c r="G73" t="s">
        <v>7</v>
      </c>
    </row>
    <row r="74" spans="1:10" x14ac:dyDescent="0.3">
      <c r="A74" s="5" t="s">
        <v>193</v>
      </c>
      <c r="B74" s="5" t="s">
        <v>24</v>
      </c>
      <c r="C74" s="5" t="s">
        <v>8</v>
      </c>
      <c r="D74" s="5" t="s">
        <v>192</v>
      </c>
      <c r="E74" s="58">
        <v>66369.936993699375</v>
      </c>
      <c r="F74" s="4" t="s">
        <v>7</v>
      </c>
      <c r="G74" t="s">
        <v>7</v>
      </c>
    </row>
    <row r="75" spans="1:10" x14ac:dyDescent="0.3">
      <c r="A75" s="5" t="s">
        <v>191</v>
      </c>
      <c r="B75" s="5" t="s">
        <v>146</v>
      </c>
      <c r="C75" s="5" t="s">
        <v>17</v>
      </c>
      <c r="D75" s="5"/>
      <c r="E75" s="58">
        <v>65858.703870387049</v>
      </c>
      <c r="F75" s="4" t="s">
        <v>36</v>
      </c>
      <c r="G75" t="s">
        <v>7</v>
      </c>
      <c r="H75" t="s">
        <v>731</v>
      </c>
    </row>
    <row r="76" spans="1:10" x14ac:dyDescent="0.3">
      <c r="A76" s="5" t="s">
        <v>190</v>
      </c>
      <c r="B76" s="5" t="s">
        <v>69</v>
      </c>
      <c r="C76" s="5" t="s">
        <v>17</v>
      </c>
      <c r="D76" s="5"/>
      <c r="E76" s="58">
        <v>65196</v>
      </c>
      <c r="F76" s="4" t="s">
        <v>13</v>
      </c>
      <c r="G76" t="s">
        <v>13</v>
      </c>
      <c r="H76" t="s">
        <v>695</v>
      </c>
      <c r="J76" s="6" t="s">
        <v>189</v>
      </c>
    </row>
    <row r="77" spans="1:10" x14ac:dyDescent="0.3">
      <c r="A77" s="5" t="s">
        <v>188</v>
      </c>
      <c r="B77" s="5" t="s">
        <v>146</v>
      </c>
      <c r="C77" s="5" t="s">
        <v>8</v>
      </c>
      <c r="D77" s="5" t="s">
        <v>166</v>
      </c>
      <c r="E77" s="58">
        <v>64542.850717613248</v>
      </c>
      <c r="F77" s="4" t="s">
        <v>36</v>
      </c>
      <c r="G77" t="s">
        <v>13</v>
      </c>
      <c r="H77" t="s">
        <v>686</v>
      </c>
      <c r="I77" t="s">
        <v>687</v>
      </c>
      <c r="J77" s="6" t="s">
        <v>688</v>
      </c>
    </row>
    <row r="78" spans="1:10" x14ac:dyDescent="0.3">
      <c r="A78" s="5" t="s">
        <v>187</v>
      </c>
      <c r="B78" s="5" t="s">
        <v>122</v>
      </c>
      <c r="C78" s="5" t="s">
        <v>17</v>
      </c>
      <c r="D78" s="5"/>
      <c r="E78" s="58">
        <v>63718.802880288029</v>
      </c>
      <c r="F78" s="4" t="s">
        <v>7</v>
      </c>
      <c r="G78" t="s">
        <v>7</v>
      </c>
    </row>
    <row r="79" spans="1:10" x14ac:dyDescent="0.3">
      <c r="A79" s="5" t="s">
        <v>186</v>
      </c>
      <c r="B79" s="5" t="s">
        <v>24</v>
      </c>
      <c r="C79" s="5" t="s">
        <v>8</v>
      </c>
      <c r="D79" s="5" t="s">
        <v>124</v>
      </c>
      <c r="E79" s="58">
        <v>63273.528352835281</v>
      </c>
      <c r="F79" s="4" t="s">
        <v>7</v>
      </c>
      <c r="G79" t="s">
        <v>7</v>
      </c>
    </row>
    <row r="80" spans="1:10" x14ac:dyDescent="0.3">
      <c r="A80" s="5" t="s">
        <v>185</v>
      </c>
      <c r="B80" s="5" t="s">
        <v>184</v>
      </c>
      <c r="C80" s="5" t="s">
        <v>4</v>
      </c>
      <c r="D80" s="5" t="s">
        <v>71</v>
      </c>
      <c r="E80" s="58">
        <v>61602.012601260125</v>
      </c>
      <c r="F80" s="4" t="s">
        <v>36</v>
      </c>
      <c r="G80" t="s">
        <v>7</v>
      </c>
      <c r="H80" t="s">
        <v>758</v>
      </c>
    </row>
    <row r="81" spans="1:11" x14ac:dyDescent="0.3">
      <c r="A81" s="5" t="s">
        <v>183</v>
      </c>
      <c r="B81" s="5" t="s">
        <v>80</v>
      </c>
      <c r="C81" s="5" t="s">
        <v>17</v>
      </c>
      <c r="D81" s="5"/>
      <c r="E81" s="58">
        <v>60329.33393339334</v>
      </c>
      <c r="F81" s="4" t="s">
        <v>7</v>
      </c>
      <c r="G81" t="s">
        <v>7</v>
      </c>
    </row>
    <row r="82" spans="1:11" x14ac:dyDescent="0.3">
      <c r="A82" s="5" t="s">
        <v>182</v>
      </c>
      <c r="B82" s="5" t="s">
        <v>122</v>
      </c>
      <c r="C82" s="5" t="s">
        <v>17</v>
      </c>
      <c r="D82" s="5"/>
      <c r="E82" s="58">
        <v>60162.457245724581</v>
      </c>
      <c r="F82" s="4" t="s">
        <v>7</v>
      </c>
      <c r="G82" t="s">
        <v>7</v>
      </c>
    </row>
    <row r="83" spans="1:11" x14ac:dyDescent="0.3">
      <c r="A83" s="5" t="s">
        <v>181</v>
      </c>
      <c r="B83" s="5" t="s">
        <v>5</v>
      </c>
      <c r="C83" s="5" t="s">
        <v>17</v>
      </c>
      <c r="D83" s="5"/>
      <c r="E83" s="58">
        <v>59624.107000000004</v>
      </c>
      <c r="F83" s="4" t="s">
        <v>13</v>
      </c>
      <c r="G83" t="s">
        <v>13</v>
      </c>
      <c r="H83" t="s">
        <v>701</v>
      </c>
      <c r="J83" s="6" t="s">
        <v>180</v>
      </c>
    </row>
    <row r="84" spans="1:11" x14ac:dyDescent="0.3">
      <c r="A84" s="5" t="s">
        <v>179</v>
      </c>
      <c r="B84" s="5" t="s">
        <v>104</v>
      </c>
      <c r="C84" s="5" t="s">
        <v>17</v>
      </c>
      <c r="D84" s="5"/>
      <c r="E84" s="58">
        <v>57727.533753375341</v>
      </c>
      <c r="F84" s="4" t="s">
        <v>7</v>
      </c>
      <c r="G84" t="s">
        <v>7</v>
      </c>
    </row>
    <row r="85" spans="1:11" x14ac:dyDescent="0.3">
      <c r="A85" s="5" t="s">
        <v>178</v>
      </c>
      <c r="B85" s="5" t="s">
        <v>24</v>
      </c>
      <c r="C85" s="5" t="s">
        <v>17</v>
      </c>
      <c r="D85" s="5"/>
      <c r="E85" s="58">
        <v>56190.018001800185</v>
      </c>
      <c r="F85" s="4" t="s">
        <v>7</v>
      </c>
      <c r="G85" t="s">
        <v>7</v>
      </c>
    </row>
    <row r="86" spans="1:11" x14ac:dyDescent="0.3">
      <c r="A86" s="5" t="s">
        <v>177</v>
      </c>
      <c r="B86" s="5" t="s">
        <v>37</v>
      </c>
      <c r="C86" s="5" t="s">
        <v>17</v>
      </c>
      <c r="D86" s="5"/>
      <c r="E86" s="58">
        <v>55453.546354635466</v>
      </c>
      <c r="F86" s="4" t="s">
        <v>7</v>
      </c>
      <c r="G86" t="s">
        <v>7</v>
      </c>
    </row>
    <row r="87" spans="1:11" x14ac:dyDescent="0.3">
      <c r="A87" s="5" t="s">
        <v>176</v>
      </c>
      <c r="B87" s="5" t="s">
        <v>122</v>
      </c>
      <c r="C87" s="5" t="s">
        <v>17</v>
      </c>
      <c r="D87" s="5"/>
      <c r="E87" s="58">
        <v>54521.935193519355</v>
      </c>
      <c r="F87" s="4" t="s">
        <v>7</v>
      </c>
      <c r="G87" t="s">
        <v>7</v>
      </c>
    </row>
    <row r="88" spans="1:11" x14ac:dyDescent="0.3">
      <c r="A88" s="5" t="s">
        <v>175</v>
      </c>
      <c r="B88" s="5" t="s">
        <v>5</v>
      </c>
      <c r="C88" s="5" t="s">
        <v>17</v>
      </c>
      <c r="D88" s="5" t="s">
        <v>174</v>
      </c>
      <c r="E88" s="58">
        <v>54517.428999999996</v>
      </c>
      <c r="F88" s="4" t="s">
        <v>13</v>
      </c>
      <c r="G88" t="s">
        <v>13</v>
      </c>
      <c r="H88" t="s">
        <v>696</v>
      </c>
      <c r="J88" s="6" t="s">
        <v>173</v>
      </c>
    </row>
    <row r="89" spans="1:11" x14ac:dyDescent="0.3">
      <c r="A89" s="5" t="s">
        <v>172</v>
      </c>
      <c r="B89" s="5" t="s">
        <v>5</v>
      </c>
      <c r="C89" s="5" t="s">
        <v>17</v>
      </c>
      <c r="D89" s="5"/>
      <c r="E89" s="58">
        <v>54065.940594059408</v>
      </c>
      <c r="F89" s="4" t="s">
        <v>7</v>
      </c>
      <c r="G89" t="s">
        <v>7</v>
      </c>
    </row>
    <row r="90" spans="1:11" x14ac:dyDescent="0.3">
      <c r="A90" s="5" t="s">
        <v>171</v>
      </c>
      <c r="B90" s="5" t="s">
        <v>80</v>
      </c>
      <c r="C90" s="5" t="s">
        <v>17</v>
      </c>
      <c r="D90" s="5"/>
      <c r="E90" s="58">
        <v>53993.402340234024</v>
      </c>
      <c r="F90" s="4" t="s">
        <v>7</v>
      </c>
      <c r="G90" t="s">
        <v>7</v>
      </c>
    </row>
    <row r="91" spans="1:11" x14ac:dyDescent="0.3">
      <c r="A91" s="5" t="s">
        <v>170</v>
      </c>
      <c r="B91" s="5" t="s">
        <v>5</v>
      </c>
      <c r="C91" s="5" t="s">
        <v>17</v>
      </c>
      <c r="D91" s="5" t="s">
        <v>169</v>
      </c>
      <c r="E91" s="58">
        <v>53930.947</v>
      </c>
      <c r="F91" s="4" t="s">
        <v>13</v>
      </c>
      <c r="G91" t="s">
        <v>13</v>
      </c>
      <c r="H91" t="s">
        <v>700</v>
      </c>
      <c r="J91" s="6" t="s">
        <v>168</v>
      </c>
    </row>
    <row r="92" spans="1:11" x14ac:dyDescent="0.3">
      <c r="A92" s="5" t="s">
        <v>167</v>
      </c>
      <c r="B92" s="5" t="s">
        <v>5</v>
      </c>
      <c r="C92" s="5" t="s">
        <v>8</v>
      </c>
      <c r="D92" s="5" t="s">
        <v>166</v>
      </c>
      <c r="E92" s="58">
        <v>53255.085508550859</v>
      </c>
      <c r="F92" s="4" t="s">
        <v>7</v>
      </c>
      <c r="G92" t="s">
        <v>7</v>
      </c>
    </row>
    <row r="93" spans="1:11" x14ac:dyDescent="0.3">
      <c r="A93" s="5" t="s">
        <v>165</v>
      </c>
      <c r="B93" s="5" t="s">
        <v>5</v>
      </c>
      <c r="C93" s="5" t="s">
        <v>17</v>
      </c>
      <c r="D93" s="5"/>
      <c r="E93" s="58">
        <v>50888.091809180914</v>
      </c>
      <c r="F93" s="4" t="s">
        <v>7</v>
      </c>
      <c r="G93" t="s">
        <v>7</v>
      </c>
    </row>
    <row r="94" spans="1:11" x14ac:dyDescent="0.3">
      <c r="A94" s="5" t="s">
        <v>164</v>
      </c>
      <c r="B94" s="5" t="s">
        <v>5</v>
      </c>
      <c r="C94" s="5" t="s">
        <v>17</v>
      </c>
      <c r="D94" s="5"/>
      <c r="E94" s="58">
        <v>50732.556255625568</v>
      </c>
      <c r="F94" s="4" t="s">
        <v>7</v>
      </c>
      <c r="G94" t="s">
        <v>7</v>
      </c>
    </row>
    <row r="95" spans="1:11" x14ac:dyDescent="0.3">
      <c r="A95" s="5" t="s">
        <v>162</v>
      </c>
      <c r="B95" s="5" t="s">
        <v>161</v>
      </c>
      <c r="C95" s="5" t="s">
        <v>34</v>
      </c>
      <c r="D95" s="5" t="s">
        <v>160</v>
      </c>
      <c r="E95" s="58">
        <f>50590.032</f>
        <v>50590.031999999999</v>
      </c>
      <c r="F95" s="4" t="s">
        <v>36</v>
      </c>
      <c r="G95" t="s">
        <v>13</v>
      </c>
      <c r="H95" t="s">
        <v>773</v>
      </c>
      <c r="I95" s="51" t="s">
        <v>718</v>
      </c>
      <c r="J95" s="6" t="s">
        <v>159</v>
      </c>
    </row>
    <row r="96" spans="1:11" x14ac:dyDescent="0.3">
      <c r="A96" s="5" t="s">
        <v>163</v>
      </c>
      <c r="B96" s="5" t="s">
        <v>161</v>
      </c>
      <c r="C96" s="5" t="s">
        <v>17</v>
      </c>
      <c r="D96" s="5"/>
      <c r="E96" s="58">
        <v>49736.358999999997</v>
      </c>
      <c r="F96" s="4" t="s">
        <v>13</v>
      </c>
      <c r="G96" t="s">
        <v>13</v>
      </c>
      <c r="H96" t="s">
        <v>703</v>
      </c>
      <c r="J96" t="s">
        <v>702</v>
      </c>
      <c r="K96" s="7"/>
    </row>
    <row r="97" spans="1:11" x14ac:dyDescent="0.3">
      <c r="A97" s="5" t="s">
        <v>775</v>
      </c>
      <c r="B97" s="5" t="s">
        <v>37</v>
      </c>
      <c r="C97" s="5" t="s">
        <v>17</v>
      </c>
      <c r="D97" s="5"/>
      <c r="E97" s="58">
        <v>47843.177317731774</v>
      </c>
      <c r="F97" s="4" t="s">
        <v>7</v>
      </c>
      <c r="G97" t="s">
        <v>7</v>
      </c>
      <c r="H97" s="57"/>
      <c r="I97" s="57"/>
    </row>
    <row r="98" spans="1:11" x14ac:dyDescent="0.3">
      <c r="A98" s="5" t="s">
        <v>158</v>
      </c>
      <c r="B98" s="5" t="s">
        <v>5</v>
      </c>
      <c r="C98" s="5" t="s">
        <v>17</v>
      </c>
      <c r="D98" s="5"/>
      <c r="E98" s="58">
        <v>46837.686768676867</v>
      </c>
      <c r="F98" s="4" t="s">
        <v>7</v>
      </c>
      <c r="G98" t="s">
        <v>7</v>
      </c>
      <c r="H98" s="7"/>
      <c r="I98" s="57"/>
    </row>
    <row r="99" spans="1:11" x14ac:dyDescent="0.3">
      <c r="A99" s="5" t="s">
        <v>157</v>
      </c>
      <c r="B99" s="5" t="s">
        <v>5</v>
      </c>
      <c r="C99" s="5" t="s">
        <v>17</v>
      </c>
      <c r="D99" s="5"/>
      <c r="E99" s="58">
        <v>45456.849000000002</v>
      </c>
      <c r="F99" s="4" t="s">
        <v>13</v>
      </c>
      <c r="G99" t="s">
        <v>13</v>
      </c>
      <c r="H99" t="s">
        <v>714</v>
      </c>
      <c r="J99" s="6" t="s">
        <v>156</v>
      </c>
    </row>
    <row r="100" spans="1:11" x14ac:dyDescent="0.3">
      <c r="A100" s="5" t="s">
        <v>155</v>
      </c>
      <c r="B100" s="5" t="s">
        <v>5</v>
      </c>
      <c r="C100" s="5" t="s">
        <v>17</v>
      </c>
      <c r="D100" s="5" t="s">
        <v>154</v>
      </c>
      <c r="E100" s="58">
        <v>43707</v>
      </c>
      <c r="F100" s="4" t="s">
        <v>711</v>
      </c>
      <c r="G100" t="s">
        <v>13</v>
      </c>
      <c r="H100" t="s">
        <v>713</v>
      </c>
      <c r="I100" t="s">
        <v>704</v>
      </c>
      <c r="J100" s="6" t="s">
        <v>712</v>
      </c>
    </row>
    <row r="101" spans="1:11" x14ac:dyDescent="0.3">
      <c r="A101" s="5" t="s">
        <v>153</v>
      </c>
      <c r="B101" s="5" t="s">
        <v>146</v>
      </c>
      <c r="C101" s="5" t="s">
        <v>17</v>
      </c>
      <c r="D101" s="5"/>
      <c r="E101" s="58">
        <v>43505.139513951392</v>
      </c>
      <c r="F101" s="4" t="s">
        <v>7</v>
      </c>
      <c r="G101" t="s">
        <v>7</v>
      </c>
    </row>
    <row r="102" spans="1:11" x14ac:dyDescent="0.3">
      <c r="A102" s="5" t="s">
        <v>152</v>
      </c>
      <c r="B102" s="5" t="s">
        <v>5</v>
      </c>
      <c r="C102" s="5" t="s">
        <v>8</v>
      </c>
      <c r="D102" s="5" t="s">
        <v>79</v>
      </c>
      <c r="E102" s="61">
        <v>41900</v>
      </c>
      <c r="F102" s="4" t="s">
        <v>13</v>
      </c>
      <c r="G102" t="s">
        <v>13</v>
      </c>
      <c r="H102" t="s">
        <v>700</v>
      </c>
      <c r="J102" s="6" t="s">
        <v>151</v>
      </c>
    </row>
    <row r="103" spans="1:11" x14ac:dyDescent="0.3">
      <c r="A103" s="5" t="s">
        <v>150</v>
      </c>
      <c r="B103" s="5" t="s">
        <v>80</v>
      </c>
      <c r="C103" s="5" t="s">
        <v>17</v>
      </c>
      <c r="D103" s="5" t="s">
        <v>149</v>
      </c>
      <c r="E103" s="58">
        <v>39658.892999999996</v>
      </c>
      <c r="F103" s="4" t="s">
        <v>13</v>
      </c>
      <c r="G103" t="s">
        <v>13</v>
      </c>
      <c r="H103" t="s">
        <v>680</v>
      </c>
      <c r="J103" s="6" t="s">
        <v>148</v>
      </c>
    </row>
    <row r="104" spans="1:11" x14ac:dyDescent="0.3">
      <c r="A104" s="5" t="s">
        <v>147</v>
      </c>
      <c r="B104" s="5" t="s">
        <v>146</v>
      </c>
      <c r="C104" s="5" t="s">
        <v>8</v>
      </c>
      <c r="D104" s="5" t="s">
        <v>145</v>
      </c>
      <c r="E104" s="58">
        <v>38631.63816381638</v>
      </c>
      <c r="F104" s="4" t="s">
        <v>7</v>
      </c>
      <c r="G104" t="s">
        <v>7</v>
      </c>
    </row>
    <row r="105" spans="1:11" x14ac:dyDescent="0.3">
      <c r="A105" s="5" t="s">
        <v>144</v>
      </c>
      <c r="B105" s="5" t="s">
        <v>5</v>
      </c>
      <c r="C105" s="5" t="s">
        <v>17</v>
      </c>
      <c r="D105" s="5"/>
      <c r="E105" s="58">
        <v>38065.258060350003</v>
      </c>
      <c r="F105" s="4" t="s">
        <v>13</v>
      </c>
      <c r="G105" t="s">
        <v>13</v>
      </c>
      <c r="H105" t="s">
        <v>721</v>
      </c>
      <c r="J105" s="6" t="s">
        <v>143</v>
      </c>
    </row>
    <row r="106" spans="1:11" x14ac:dyDescent="0.3">
      <c r="A106" s="5" t="s">
        <v>142</v>
      </c>
      <c r="B106" s="5" t="s">
        <v>104</v>
      </c>
      <c r="C106" s="5" t="s">
        <v>17</v>
      </c>
      <c r="D106" s="5"/>
      <c r="E106" s="58">
        <v>33319.02790279028</v>
      </c>
      <c r="F106" s="4" t="s">
        <v>7</v>
      </c>
      <c r="G106" t="s">
        <v>7</v>
      </c>
      <c r="J106" s="7"/>
      <c r="K106" s="12"/>
    </row>
    <row r="107" spans="1:11" x14ac:dyDescent="0.3">
      <c r="A107" s="5" t="s">
        <v>141</v>
      </c>
      <c r="B107" s="5" t="s">
        <v>122</v>
      </c>
      <c r="C107" s="5" t="s">
        <v>34</v>
      </c>
      <c r="D107" s="5" t="s">
        <v>33</v>
      </c>
      <c r="E107" s="58">
        <v>33083</v>
      </c>
      <c r="F107" s="4" t="s">
        <v>13</v>
      </c>
      <c r="G107" t="s">
        <v>13</v>
      </c>
      <c r="H107" t="s">
        <v>690</v>
      </c>
      <c r="J107" s="6" t="s">
        <v>722</v>
      </c>
    </row>
    <row r="108" spans="1:11" x14ac:dyDescent="0.3">
      <c r="A108" s="5" t="s">
        <v>140</v>
      </c>
      <c r="B108" s="5" t="s">
        <v>104</v>
      </c>
      <c r="C108" s="5" t="s">
        <v>8</v>
      </c>
      <c r="D108" s="5" t="s">
        <v>121</v>
      </c>
      <c r="E108" s="58">
        <v>32546.030603060306</v>
      </c>
      <c r="F108" s="4" t="s">
        <v>7</v>
      </c>
      <c r="G108" t="s">
        <v>7</v>
      </c>
    </row>
    <row r="109" spans="1:11" x14ac:dyDescent="0.3">
      <c r="A109" s="5" t="s">
        <v>139</v>
      </c>
      <c r="B109" s="5" t="s">
        <v>24</v>
      </c>
      <c r="C109" s="5" t="s">
        <v>8</v>
      </c>
      <c r="D109" s="5" t="s">
        <v>121</v>
      </c>
      <c r="E109" s="58">
        <v>32337.578757875792</v>
      </c>
      <c r="F109" s="4" t="s">
        <v>7</v>
      </c>
      <c r="G109" t="s">
        <v>7</v>
      </c>
    </row>
    <row r="110" spans="1:11" x14ac:dyDescent="0.3">
      <c r="A110" s="5" t="s">
        <v>138</v>
      </c>
      <c r="B110" s="5" t="s">
        <v>5</v>
      </c>
      <c r="C110" s="5" t="s">
        <v>17</v>
      </c>
      <c r="D110" s="5"/>
      <c r="E110" s="58">
        <v>31766.381000000001</v>
      </c>
      <c r="F110" s="4" t="s">
        <v>13</v>
      </c>
      <c r="G110" t="s">
        <v>13</v>
      </c>
      <c r="H110" t="s">
        <v>698</v>
      </c>
      <c r="J110" s="6" t="s">
        <v>137</v>
      </c>
    </row>
    <row r="111" spans="1:11" x14ac:dyDescent="0.3">
      <c r="A111" s="5" t="s">
        <v>136</v>
      </c>
      <c r="B111" s="5" t="s">
        <v>5</v>
      </c>
      <c r="C111" s="5" t="s">
        <v>17</v>
      </c>
      <c r="D111" s="5"/>
      <c r="E111" s="58">
        <v>31544.158415841583</v>
      </c>
      <c r="F111" s="4" t="s">
        <v>7</v>
      </c>
      <c r="G111" t="s">
        <v>7</v>
      </c>
    </row>
    <row r="112" spans="1:11" x14ac:dyDescent="0.3">
      <c r="A112" s="5" t="s">
        <v>135</v>
      </c>
      <c r="B112" s="5" t="s">
        <v>24</v>
      </c>
      <c r="C112" s="5" t="s">
        <v>17</v>
      </c>
      <c r="D112" s="5"/>
      <c r="E112" s="58">
        <v>30538.307830783076</v>
      </c>
      <c r="F112" s="4" t="s">
        <v>7</v>
      </c>
      <c r="G112" t="s">
        <v>7</v>
      </c>
    </row>
    <row r="113" spans="1:10" x14ac:dyDescent="0.3">
      <c r="A113" s="5" t="s">
        <v>134</v>
      </c>
      <c r="B113" s="5" t="s">
        <v>37</v>
      </c>
      <c r="C113" s="5" t="s">
        <v>17</v>
      </c>
      <c r="D113" s="5"/>
      <c r="E113" s="58">
        <v>30481.704000000002</v>
      </c>
      <c r="F113" s="4" t="s">
        <v>13</v>
      </c>
      <c r="G113" t="s">
        <v>13</v>
      </c>
      <c r="H113" t="s">
        <v>717</v>
      </c>
      <c r="J113" s="6" t="s">
        <v>133</v>
      </c>
    </row>
    <row r="114" spans="1:10" x14ac:dyDescent="0.3">
      <c r="A114" s="5" t="s">
        <v>132</v>
      </c>
      <c r="B114" s="5" t="s">
        <v>58</v>
      </c>
      <c r="C114" s="5" t="s">
        <v>17</v>
      </c>
      <c r="D114" s="5" t="s">
        <v>3</v>
      </c>
      <c r="E114" s="58">
        <v>28190.81908190819</v>
      </c>
      <c r="F114" s="4" t="s">
        <v>7</v>
      </c>
      <c r="G114" t="s">
        <v>7</v>
      </c>
    </row>
    <row r="115" spans="1:10" x14ac:dyDescent="0.3">
      <c r="A115" s="5" t="s">
        <v>131</v>
      </c>
      <c r="B115" s="5" t="s">
        <v>28</v>
      </c>
      <c r="C115" s="5" t="s">
        <v>17</v>
      </c>
      <c r="D115" s="5"/>
      <c r="E115" s="58">
        <v>26631.242124212422</v>
      </c>
      <c r="F115" s="4" t="s">
        <v>7</v>
      </c>
      <c r="G115" t="s">
        <v>7</v>
      </c>
    </row>
    <row r="116" spans="1:10" x14ac:dyDescent="0.3">
      <c r="A116" s="5" t="s">
        <v>130</v>
      </c>
      <c r="B116" s="5" t="s">
        <v>107</v>
      </c>
      <c r="C116" s="5" t="s">
        <v>8</v>
      </c>
      <c r="D116" s="5" t="s">
        <v>102</v>
      </c>
      <c r="E116" s="58">
        <v>26462.178217821784</v>
      </c>
      <c r="F116" s="4" t="s">
        <v>7</v>
      </c>
      <c r="G116" t="s">
        <v>7</v>
      </c>
    </row>
    <row r="117" spans="1:10" x14ac:dyDescent="0.3">
      <c r="A117" s="5" t="s">
        <v>129</v>
      </c>
      <c r="B117" s="5" t="s">
        <v>24</v>
      </c>
      <c r="C117" s="5" t="s">
        <v>8</v>
      </c>
      <c r="D117" s="5" t="s">
        <v>128</v>
      </c>
      <c r="E117" s="58">
        <v>25664.500450045005</v>
      </c>
      <c r="F117" s="4" t="s">
        <v>7</v>
      </c>
      <c r="G117" t="s">
        <v>7</v>
      </c>
    </row>
    <row r="118" spans="1:10" x14ac:dyDescent="0.3">
      <c r="A118" s="5" t="s">
        <v>127</v>
      </c>
      <c r="B118" s="5" t="s">
        <v>15</v>
      </c>
      <c r="C118" s="5" t="s">
        <v>8</v>
      </c>
      <c r="D118" s="5" t="s">
        <v>31</v>
      </c>
      <c r="E118" s="58">
        <v>24594.455445544554</v>
      </c>
      <c r="F118" s="4" t="s">
        <v>7</v>
      </c>
      <c r="G118" t="s">
        <v>7</v>
      </c>
    </row>
    <row r="119" spans="1:10" x14ac:dyDescent="0.3">
      <c r="A119" s="5" t="s">
        <v>126</v>
      </c>
      <c r="B119" s="5" t="s">
        <v>107</v>
      </c>
      <c r="C119" s="5" t="s">
        <v>8</v>
      </c>
      <c r="D119" s="5" t="s">
        <v>40</v>
      </c>
      <c r="E119" s="58">
        <v>24388.541854185416</v>
      </c>
      <c r="F119" s="4" t="s">
        <v>7</v>
      </c>
      <c r="G119" t="s">
        <v>7</v>
      </c>
    </row>
    <row r="120" spans="1:10" x14ac:dyDescent="0.3">
      <c r="A120" s="5" t="s">
        <v>125</v>
      </c>
      <c r="B120" s="5" t="s">
        <v>104</v>
      </c>
      <c r="C120" s="5" t="s">
        <v>8</v>
      </c>
      <c r="D120" s="5" t="s">
        <v>124</v>
      </c>
      <c r="E120" s="58">
        <v>22998.271827182722</v>
      </c>
      <c r="F120" s="4" t="s">
        <v>7</v>
      </c>
      <c r="G120" t="s">
        <v>7</v>
      </c>
    </row>
    <row r="121" spans="1:10" x14ac:dyDescent="0.3">
      <c r="A121" s="5"/>
      <c r="B121" s="5"/>
      <c r="C121" s="5"/>
      <c r="D121" s="5"/>
      <c r="F121" s="4"/>
    </row>
    <row r="122" spans="1:10" x14ac:dyDescent="0.3">
      <c r="A122" s="11" t="s">
        <v>96</v>
      </c>
      <c r="B122" s="11" t="s">
        <v>95</v>
      </c>
      <c r="C122" s="11" t="s">
        <v>94</v>
      </c>
      <c r="D122" s="11" t="s">
        <v>93</v>
      </c>
      <c r="E122" s="59" t="s">
        <v>92</v>
      </c>
      <c r="F122" s="10" t="s">
        <v>91</v>
      </c>
    </row>
    <row r="123" spans="1:10" x14ac:dyDescent="0.3">
      <c r="A123" s="5"/>
      <c r="B123" s="5"/>
      <c r="C123" s="5"/>
      <c r="D123" s="5"/>
      <c r="F123" s="4"/>
    </row>
    <row r="124" spans="1:10" x14ac:dyDescent="0.3">
      <c r="A124" s="5" t="s">
        <v>123</v>
      </c>
      <c r="B124" s="5" t="s">
        <v>122</v>
      </c>
      <c r="C124" s="5" t="s">
        <v>8</v>
      </c>
      <c r="D124" s="5" t="s">
        <v>121</v>
      </c>
      <c r="E124" s="58">
        <v>22328.334833483346</v>
      </c>
      <c r="F124" s="4" t="s">
        <v>7</v>
      </c>
      <c r="G124" t="s">
        <v>7</v>
      </c>
    </row>
    <row r="125" spans="1:10" x14ac:dyDescent="0.3">
      <c r="A125" s="5" t="s">
        <v>120</v>
      </c>
      <c r="B125" s="5" t="s">
        <v>107</v>
      </c>
      <c r="C125" s="5" t="s">
        <v>8</v>
      </c>
      <c r="D125" s="5" t="s">
        <v>62</v>
      </c>
      <c r="E125" s="58">
        <v>22233.366336633662</v>
      </c>
      <c r="F125" s="4" t="s">
        <v>7</v>
      </c>
      <c r="G125" t="s">
        <v>7</v>
      </c>
    </row>
    <row r="126" spans="1:10" x14ac:dyDescent="0.3">
      <c r="A126" s="5" t="s">
        <v>119</v>
      </c>
      <c r="B126" s="5" t="s">
        <v>24</v>
      </c>
      <c r="C126" s="5" t="s">
        <v>8</v>
      </c>
      <c r="D126" s="5" t="s">
        <v>40</v>
      </c>
      <c r="E126" s="58">
        <v>22174.860486048605</v>
      </c>
      <c r="F126" s="4" t="s">
        <v>7</v>
      </c>
      <c r="G126" t="s">
        <v>7</v>
      </c>
    </row>
    <row r="127" spans="1:10" x14ac:dyDescent="0.3">
      <c r="A127" s="5" t="s">
        <v>118</v>
      </c>
      <c r="B127" s="5" t="s">
        <v>15</v>
      </c>
      <c r="C127" s="5" t="s">
        <v>8</v>
      </c>
      <c r="D127" s="5" t="s">
        <v>40</v>
      </c>
      <c r="E127" s="58">
        <v>21689.171917191718</v>
      </c>
      <c r="F127" s="4" t="s">
        <v>7</v>
      </c>
      <c r="G127" t="s">
        <v>7</v>
      </c>
    </row>
    <row r="128" spans="1:10" x14ac:dyDescent="0.3">
      <c r="A128" s="5" t="s">
        <v>117</v>
      </c>
      <c r="B128" s="5" t="s">
        <v>18</v>
      </c>
      <c r="C128" s="5" t="s">
        <v>17</v>
      </c>
      <c r="D128" s="5"/>
      <c r="E128" s="58">
        <v>20935.598559855986</v>
      </c>
      <c r="F128" s="4" t="s">
        <v>36</v>
      </c>
      <c r="G128" t="s">
        <v>7</v>
      </c>
      <c r="H128" t="s">
        <v>757</v>
      </c>
    </row>
    <row r="129" spans="1:11" x14ac:dyDescent="0.3">
      <c r="A129" s="5" t="s">
        <v>116</v>
      </c>
      <c r="B129" s="5" t="s">
        <v>28</v>
      </c>
      <c r="C129" s="5" t="s">
        <v>8</v>
      </c>
      <c r="D129" s="5" t="s">
        <v>115</v>
      </c>
      <c r="E129" s="58">
        <v>20063.906390639066</v>
      </c>
      <c r="F129" s="4" t="s">
        <v>7</v>
      </c>
      <c r="G129" t="s">
        <v>7</v>
      </c>
    </row>
    <row r="130" spans="1:11" x14ac:dyDescent="0.3">
      <c r="A130" s="5" t="s">
        <v>114</v>
      </c>
      <c r="B130" s="5" t="s">
        <v>43</v>
      </c>
      <c r="C130" s="5" t="s">
        <v>8</v>
      </c>
      <c r="D130" s="5" t="s">
        <v>75</v>
      </c>
      <c r="E130" s="58">
        <v>18501.629162916292</v>
      </c>
      <c r="F130" s="4" t="s">
        <v>7</v>
      </c>
      <c r="G130" t="s">
        <v>7</v>
      </c>
    </row>
    <row r="131" spans="1:11" x14ac:dyDescent="0.3">
      <c r="A131" s="5" t="s">
        <v>113</v>
      </c>
      <c r="B131" s="5" t="s">
        <v>83</v>
      </c>
      <c r="C131" s="5" t="s">
        <v>8</v>
      </c>
      <c r="D131" s="5" t="s">
        <v>106</v>
      </c>
      <c r="E131" s="58">
        <v>17352.63726372637</v>
      </c>
      <c r="F131" s="4" t="s">
        <v>7</v>
      </c>
      <c r="G131" t="s">
        <v>7</v>
      </c>
    </row>
    <row r="132" spans="1:11" x14ac:dyDescent="0.3">
      <c r="A132" s="5" t="s">
        <v>112</v>
      </c>
      <c r="B132" s="5" t="s">
        <v>83</v>
      </c>
      <c r="C132" s="5" t="s">
        <v>17</v>
      </c>
      <c r="D132" s="5" t="s">
        <v>85</v>
      </c>
      <c r="E132" s="58">
        <v>16786.741674167417</v>
      </c>
      <c r="F132" s="4" t="s">
        <v>7</v>
      </c>
      <c r="G132" t="s">
        <v>7</v>
      </c>
    </row>
    <row r="133" spans="1:11" x14ac:dyDescent="0.3">
      <c r="A133" s="5" t="s">
        <v>111</v>
      </c>
      <c r="B133" s="5" t="s">
        <v>83</v>
      </c>
      <c r="C133" s="5" t="s">
        <v>8</v>
      </c>
      <c r="D133" s="5" t="s">
        <v>31</v>
      </c>
      <c r="E133" s="58">
        <v>16506.741674167417</v>
      </c>
      <c r="F133" s="4" t="s">
        <v>7</v>
      </c>
      <c r="G133" t="s">
        <v>7</v>
      </c>
    </row>
    <row r="134" spans="1:11" x14ac:dyDescent="0.3">
      <c r="A134" s="5" t="s">
        <v>110</v>
      </c>
      <c r="B134" s="5" t="s">
        <v>60</v>
      </c>
      <c r="C134" s="5" t="s">
        <v>17</v>
      </c>
      <c r="D134" s="5"/>
      <c r="E134" s="58">
        <v>15493.645364536453</v>
      </c>
      <c r="F134" s="4" t="s">
        <v>7</v>
      </c>
      <c r="G134" t="s">
        <v>7</v>
      </c>
      <c r="J134" s="6" t="s">
        <v>77</v>
      </c>
    </row>
    <row r="135" spans="1:11" x14ac:dyDescent="0.3">
      <c r="A135" s="5" t="s">
        <v>109</v>
      </c>
      <c r="B135" s="5" t="s">
        <v>60</v>
      </c>
      <c r="C135" s="5" t="s">
        <v>8</v>
      </c>
      <c r="D135" s="5" t="s">
        <v>75</v>
      </c>
      <c r="E135" s="58">
        <v>15391.539153915392</v>
      </c>
      <c r="F135" s="4" t="s">
        <v>7</v>
      </c>
      <c r="G135" t="s">
        <v>7</v>
      </c>
    </row>
    <row r="136" spans="1:11" x14ac:dyDescent="0.3">
      <c r="A136" s="5" t="s">
        <v>108</v>
      </c>
      <c r="B136" s="5" t="s">
        <v>107</v>
      </c>
      <c r="C136" s="5" t="s">
        <v>8</v>
      </c>
      <c r="D136" s="5" t="s">
        <v>106</v>
      </c>
      <c r="E136" s="58">
        <v>15045.670567056708</v>
      </c>
      <c r="F136" s="4" t="s">
        <v>7</v>
      </c>
      <c r="G136" t="s">
        <v>7</v>
      </c>
    </row>
    <row r="137" spans="1:11" x14ac:dyDescent="0.3">
      <c r="A137" s="5" t="s">
        <v>105</v>
      </c>
      <c r="B137" s="5" t="s">
        <v>104</v>
      </c>
      <c r="C137" s="5" t="s">
        <v>34</v>
      </c>
      <c r="D137" s="5" t="s">
        <v>33</v>
      </c>
      <c r="E137" s="58">
        <v>14836</v>
      </c>
      <c r="F137" s="4" t="s">
        <v>13</v>
      </c>
      <c r="G137" t="s">
        <v>13</v>
      </c>
      <c r="H137" t="s">
        <v>690</v>
      </c>
      <c r="J137" s="6" t="s">
        <v>722</v>
      </c>
    </row>
    <row r="138" spans="1:11" x14ac:dyDescent="0.3">
      <c r="A138" s="5" t="s">
        <v>103</v>
      </c>
      <c r="B138" s="5" t="s">
        <v>15</v>
      </c>
      <c r="C138" s="5" t="s">
        <v>8</v>
      </c>
      <c r="D138" s="5" t="s">
        <v>102</v>
      </c>
      <c r="E138" s="58">
        <v>14753.474347434743</v>
      </c>
      <c r="F138" s="4" t="s">
        <v>7</v>
      </c>
      <c r="G138" t="s">
        <v>7</v>
      </c>
    </row>
    <row r="139" spans="1:11" x14ac:dyDescent="0.3">
      <c r="A139" s="5" t="s">
        <v>101</v>
      </c>
      <c r="B139" s="5" t="s">
        <v>49</v>
      </c>
      <c r="C139" s="5" t="s">
        <v>17</v>
      </c>
      <c r="D139" s="5"/>
      <c r="E139" s="58">
        <v>14507.650765076507</v>
      </c>
      <c r="F139" s="4" t="s">
        <v>7</v>
      </c>
      <c r="G139" t="s">
        <v>7</v>
      </c>
    </row>
    <row r="140" spans="1:11" x14ac:dyDescent="0.3">
      <c r="A140" s="5" t="s">
        <v>100</v>
      </c>
      <c r="B140" s="5" t="s">
        <v>24</v>
      </c>
      <c r="C140" s="5" t="s">
        <v>8</v>
      </c>
      <c r="D140" s="5" t="s">
        <v>33</v>
      </c>
      <c r="E140" s="58">
        <v>14392</v>
      </c>
      <c r="F140" s="4" t="s">
        <v>13</v>
      </c>
      <c r="G140" t="s">
        <v>13</v>
      </c>
      <c r="H140" t="s">
        <v>690</v>
      </c>
      <c r="J140" s="6" t="s">
        <v>722</v>
      </c>
    </row>
    <row r="141" spans="1:11" x14ac:dyDescent="0.3">
      <c r="A141" s="5" t="s">
        <v>99</v>
      </c>
      <c r="B141" s="5" t="s">
        <v>24</v>
      </c>
      <c r="C141" s="5" t="s">
        <v>8</v>
      </c>
      <c r="D141" s="5" t="s">
        <v>79</v>
      </c>
      <c r="E141" s="61">
        <v>14102</v>
      </c>
      <c r="F141" s="4" t="s">
        <v>13</v>
      </c>
      <c r="G141" t="s">
        <v>13</v>
      </c>
      <c r="H141" t="s">
        <v>723</v>
      </c>
      <c r="J141" s="6" t="s">
        <v>98</v>
      </c>
    </row>
    <row r="142" spans="1:11" x14ac:dyDescent="0.3">
      <c r="A142" s="5" t="s">
        <v>97</v>
      </c>
      <c r="B142" s="5" t="s">
        <v>43</v>
      </c>
      <c r="C142" s="5" t="s">
        <v>17</v>
      </c>
      <c r="D142" s="5" t="s">
        <v>55</v>
      </c>
      <c r="E142" s="58">
        <v>13888.388838883888</v>
      </c>
      <c r="F142" s="4" t="s">
        <v>7</v>
      </c>
      <c r="G142" t="s">
        <v>7</v>
      </c>
      <c r="K142" s="7"/>
    </row>
    <row r="143" spans="1:11" x14ac:dyDescent="0.3">
      <c r="A143" s="5" t="s">
        <v>90</v>
      </c>
      <c r="B143" s="5" t="s">
        <v>43</v>
      </c>
      <c r="C143" s="5" t="s">
        <v>17</v>
      </c>
      <c r="D143" s="5" t="s">
        <v>89</v>
      </c>
      <c r="E143" s="58">
        <v>12090.61</v>
      </c>
      <c r="F143" s="4" t="s">
        <v>13</v>
      </c>
      <c r="G143" t="s">
        <v>13</v>
      </c>
      <c r="H143" t="s">
        <v>701</v>
      </c>
      <c r="J143" s="6" t="s">
        <v>88</v>
      </c>
      <c r="K143" s="7"/>
    </row>
    <row r="144" spans="1:11" x14ac:dyDescent="0.3">
      <c r="A144" s="5" t="s">
        <v>87</v>
      </c>
      <c r="B144" s="5" t="s">
        <v>24</v>
      </c>
      <c r="C144" s="5" t="s">
        <v>17</v>
      </c>
      <c r="D144" s="5"/>
      <c r="E144" s="58">
        <v>12050.207020702072</v>
      </c>
      <c r="F144" s="4" t="s">
        <v>7</v>
      </c>
      <c r="G144" t="s">
        <v>7</v>
      </c>
    </row>
    <row r="145" spans="1:13" x14ac:dyDescent="0.3">
      <c r="A145" s="5" t="s">
        <v>86</v>
      </c>
      <c r="B145" s="5" t="s">
        <v>18</v>
      </c>
      <c r="C145" s="5" t="s">
        <v>17</v>
      </c>
      <c r="D145" s="5" t="s">
        <v>85</v>
      </c>
      <c r="E145" s="58">
        <v>10808.946894689469</v>
      </c>
      <c r="F145" s="4" t="s">
        <v>7</v>
      </c>
      <c r="G145" t="s">
        <v>7</v>
      </c>
    </row>
    <row r="146" spans="1:13" x14ac:dyDescent="0.3">
      <c r="A146" s="5" t="s">
        <v>84</v>
      </c>
      <c r="B146" s="5" t="s">
        <v>83</v>
      </c>
      <c r="C146" s="5" t="s">
        <v>8</v>
      </c>
      <c r="D146" s="5" t="s">
        <v>71</v>
      </c>
      <c r="E146" s="58">
        <v>9914</v>
      </c>
      <c r="F146" s="4" t="s">
        <v>13</v>
      </c>
      <c r="G146" t="s">
        <v>13</v>
      </c>
      <c r="H146" s="7" t="s">
        <v>724</v>
      </c>
      <c r="I146" s="7"/>
      <c r="J146" s="6" t="s">
        <v>82</v>
      </c>
    </row>
    <row r="147" spans="1:13" x14ac:dyDescent="0.3">
      <c r="A147" s="5" t="s">
        <v>81</v>
      </c>
      <c r="B147" s="5" t="s">
        <v>80</v>
      </c>
      <c r="C147" s="5" t="s">
        <v>8</v>
      </c>
      <c r="D147" s="5" t="s">
        <v>79</v>
      </c>
      <c r="E147" s="61">
        <v>9845</v>
      </c>
      <c r="F147" s="9" t="s">
        <v>78</v>
      </c>
      <c r="G147" t="s">
        <v>78</v>
      </c>
      <c r="J147" s="6" t="s">
        <v>77</v>
      </c>
    </row>
    <row r="148" spans="1:13" x14ac:dyDescent="0.3">
      <c r="A148" s="5" t="s">
        <v>76</v>
      </c>
      <c r="B148" s="5" t="s">
        <v>46</v>
      </c>
      <c r="C148" s="5" t="s">
        <v>4</v>
      </c>
      <c r="D148" s="5" t="s">
        <v>75</v>
      </c>
      <c r="E148" s="58">
        <v>9300.0990099009905</v>
      </c>
      <c r="F148" s="4" t="s">
        <v>7</v>
      </c>
      <c r="G148" t="s">
        <v>7</v>
      </c>
    </row>
    <row r="149" spans="1:13" x14ac:dyDescent="0.3">
      <c r="A149" s="5" t="s">
        <v>74</v>
      </c>
      <c r="B149" s="5" t="s">
        <v>60</v>
      </c>
      <c r="C149" s="5" t="s">
        <v>17</v>
      </c>
      <c r="D149" s="5" t="s">
        <v>55</v>
      </c>
      <c r="E149" s="58">
        <v>8648.6678667866781</v>
      </c>
      <c r="F149" s="4" t="s">
        <v>7</v>
      </c>
      <c r="G149" t="s">
        <v>7</v>
      </c>
    </row>
    <row r="150" spans="1:13" x14ac:dyDescent="0.3">
      <c r="A150" s="5" t="s">
        <v>73</v>
      </c>
      <c r="B150" s="5" t="s">
        <v>69</v>
      </c>
      <c r="C150" s="5" t="s">
        <v>34</v>
      </c>
      <c r="D150" s="5" t="s">
        <v>33</v>
      </c>
      <c r="E150" s="58">
        <v>8322</v>
      </c>
      <c r="F150" s="4" t="s">
        <v>13</v>
      </c>
      <c r="G150" t="s">
        <v>13</v>
      </c>
      <c r="H150" t="s">
        <v>690</v>
      </c>
      <c r="J150" s="6" t="s">
        <v>722</v>
      </c>
    </row>
    <row r="151" spans="1:13" x14ac:dyDescent="0.3">
      <c r="A151" s="5" t="s">
        <v>72</v>
      </c>
      <c r="B151" s="5" t="s">
        <v>28</v>
      </c>
      <c r="C151" s="5" t="s">
        <v>8</v>
      </c>
      <c r="D151" s="5" t="s">
        <v>71</v>
      </c>
      <c r="E151" s="58">
        <v>8272.9702970297039</v>
      </c>
      <c r="F151" s="4" t="s">
        <v>7</v>
      </c>
      <c r="G151" t="s">
        <v>7</v>
      </c>
    </row>
    <row r="152" spans="1:13" x14ac:dyDescent="0.3">
      <c r="A152" s="5" t="s">
        <v>70</v>
      </c>
      <c r="B152" s="5" t="s">
        <v>69</v>
      </c>
      <c r="C152" s="5" t="s">
        <v>17</v>
      </c>
      <c r="D152" s="5"/>
      <c r="E152" s="58">
        <v>8205.8559999999998</v>
      </c>
      <c r="F152" s="4" t="s">
        <v>13</v>
      </c>
      <c r="G152" t="s">
        <v>13</v>
      </c>
      <c r="H152" t="s">
        <v>716</v>
      </c>
      <c r="J152" s="6" t="s">
        <v>68</v>
      </c>
    </row>
    <row r="153" spans="1:13" x14ac:dyDescent="0.3">
      <c r="A153" s="5" t="s">
        <v>67</v>
      </c>
      <c r="B153" s="5" t="s">
        <v>24</v>
      </c>
      <c r="C153" s="5" t="s">
        <v>8</v>
      </c>
      <c r="D153" s="5" t="s">
        <v>66</v>
      </c>
      <c r="E153" s="58">
        <v>7815.4815481548158</v>
      </c>
      <c r="F153" s="4" t="s">
        <v>7</v>
      </c>
      <c r="G153" t="s">
        <v>7</v>
      </c>
    </row>
    <row r="154" spans="1:13" x14ac:dyDescent="0.3">
      <c r="A154" s="5" t="s">
        <v>65</v>
      </c>
      <c r="B154" s="5" t="s">
        <v>49</v>
      </c>
      <c r="C154" s="5" t="s">
        <v>8</v>
      </c>
      <c r="D154" s="5" t="s">
        <v>64</v>
      </c>
      <c r="E154" s="58">
        <v>7661.6831683168311</v>
      </c>
      <c r="F154" s="4" t="s">
        <v>7</v>
      </c>
      <c r="G154" t="s">
        <v>7</v>
      </c>
    </row>
    <row r="155" spans="1:13" x14ac:dyDescent="0.3">
      <c r="A155" s="5" t="s">
        <v>63</v>
      </c>
      <c r="B155" s="5" t="s">
        <v>15</v>
      </c>
      <c r="C155" s="5" t="s">
        <v>8</v>
      </c>
      <c r="D155" s="5" t="s">
        <v>62</v>
      </c>
      <c r="E155" s="58">
        <v>7001.7011701170122</v>
      </c>
      <c r="F155" s="4" t="s">
        <v>7</v>
      </c>
      <c r="G155" t="s">
        <v>7</v>
      </c>
    </row>
    <row r="156" spans="1:13" x14ac:dyDescent="0.3">
      <c r="A156" s="5" t="s">
        <v>61</v>
      </c>
      <c r="B156" s="5" t="s">
        <v>60</v>
      </c>
      <c r="C156" s="5" t="s">
        <v>17</v>
      </c>
      <c r="D156" s="5"/>
      <c r="E156" s="58">
        <v>6384.3886020761247</v>
      </c>
      <c r="F156" s="4" t="s">
        <v>36</v>
      </c>
      <c r="G156" t="s">
        <v>13</v>
      </c>
      <c r="H156" s="7" t="s">
        <v>735</v>
      </c>
      <c r="I156" s="7"/>
      <c r="J156" s="7" t="s">
        <v>400</v>
      </c>
      <c r="K156" t="s">
        <v>397</v>
      </c>
      <c r="M156" s="6"/>
    </row>
    <row r="157" spans="1:13" x14ac:dyDescent="0.3">
      <c r="A157" s="5" t="s">
        <v>59</v>
      </c>
      <c r="B157" s="5" t="s">
        <v>58</v>
      </c>
      <c r="C157" s="5" t="s">
        <v>8</v>
      </c>
      <c r="D157" s="5" t="s">
        <v>57</v>
      </c>
      <c r="E157" s="58">
        <v>5783.1233123312331</v>
      </c>
      <c r="F157" s="4" t="s">
        <v>7</v>
      </c>
      <c r="G157" t="s">
        <v>7</v>
      </c>
    </row>
    <row r="158" spans="1:13" x14ac:dyDescent="0.3">
      <c r="A158" s="5" t="s">
        <v>56</v>
      </c>
      <c r="B158" s="5" t="s">
        <v>46</v>
      </c>
      <c r="C158" s="5" t="s">
        <v>17</v>
      </c>
      <c r="D158" s="5" t="s">
        <v>55</v>
      </c>
      <c r="E158" s="58">
        <v>5605.2</v>
      </c>
      <c r="F158" s="4" t="s">
        <v>13</v>
      </c>
      <c r="G158" t="s">
        <v>13</v>
      </c>
      <c r="H158" t="s">
        <v>734</v>
      </c>
      <c r="J158" s="6" t="s">
        <v>54</v>
      </c>
      <c r="K158" s="8"/>
    </row>
    <row r="159" spans="1:13" x14ac:dyDescent="0.3">
      <c r="A159" s="5" t="s">
        <v>53</v>
      </c>
      <c r="B159" s="5" t="s">
        <v>24</v>
      </c>
      <c r="C159" s="5" t="s">
        <v>8</v>
      </c>
      <c r="D159" s="5" t="s">
        <v>52</v>
      </c>
      <c r="E159" s="58">
        <v>5576.8</v>
      </c>
      <c r="F159" s="4" t="s">
        <v>13</v>
      </c>
      <c r="G159" t="s">
        <v>13</v>
      </c>
      <c r="H159" t="s">
        <v>723</v>
      </c>
      <c r="J159" s="6" t="s">
        <v>51</v>
      </c>
    </row>
    <row r="160" spans="1:13" x14ac:dyDescent="0.3">
      <c r="A160" s="5" t="s">
        <v>751</v>
      </c>
      <c r="B160" s="5" t="s">
        <v>24</v>
      </c>
      <c r="C160" s="5" t="s">
        <v>8</v>
      </c>
      <c r="D160" s="5" t="s">
        <v>255</v>
      </c>
      <c r="E160" s="58">
        <v>5347.9669999999996</v>
      </c>
      <c r="F160" s="4" t="s">
        <v>13</v>
      </c>
      <c r="G160" t="s">
        <v>13</v>
      </c>
      <c r="H160" t="s">
        <v>753</v>
      </c>
      <c r="J160" s="6" t="s">
        <v>750</v>
      </c>
    </row>
    <row r="161" spans="1:11" x14ac:dyDescent="0.3">
      <c r="A161" s="5" t="s">
        <v>50</v>
      </c>
      <c r="B161" s="5" t="s">
        <v>49</v>
      </c>
      <c r="C161" s="5" t="s">
        <v>17</v>
      </c>
      <c r="D161" s="5"/>
      <c r="E161" s="58">
        <v>4984.17</v>
      </c>
      <c r="F161" s="4" t="s">
        <v>13</v>
      </c>
      <c r="G161" t="s">
        <v>13</v>
      </c>
      <c r="H161" t="s">
        <v>736</v>
      </c>
      <c r="J161" s="6" t="s">
        <v>48</v>
      </c>
      <c r="K161" s="7"/>
    </row>
    <row r="162" spans="1:11" x14ac:dyDescent="0.3">
      <c r="A162" s="5" t="s">
        <v>47</v>
      </c>
      <c r="B162" s="5" t="s">
        <v>46</v>
      </c>
      <c r="C162" s="5" t="s">
        <v>17</v>
      </c>
      <c r="D162" s="5"/>
      <c r="E162" s="58">
        <v>4863.3360000000002</v>
      </c>
      <c r="F162" s="4" t="s">
        <v>13</v>
      </c>
      <c r="G162" t="s">
        <v>13</v>
      </c>
      <c r="H162" t="s">
        <v>713</v>
      </c>
      <c r="J162" s="6" t="s">
        <v>45</v>
      </c>
      <c r="K162" s="7"/>
    </row>
    <row r="163" spans="1:11" x14ac:dyDescent="0.3">
      <c r="A163" s="5" t="s">
        <v>44</v>
      </c>
      <c r="B163" s="5" t="s">
        <v>43</v>
      </c>
      <c r="C163" s="5" t="s">
        <v>17</v>
      </c>
      <c r="D163" s="5"/>
      <c r="E163" s="58">
        <v>4623.1099999999997</v>
      </c>
      <c r="F163" s="4" t="s">
        <v>13</v>
      </c>
      <c r="G163" t="s">
        <v>13</v>
      </c>
      <c r="J163" s="6" t="s">
        <v>42</v>
      </c>
      <c r="K163" s="7"/>
    </row>
    <row r="164" spans="1:11" x14ac:dyDescent="0.3">
      <c r="A164" s="5" t="s">
        <v>41</v>
      </c>
      <c r="B164" s="5" t="s">
        <v>18</v>
      </c>
      <c r="C164" s="5" t="s">
        <v>8</v>
      </c>
      <c r="D164" s="5" t="s">
        <v>40</v>
      </c>
      <c r="E164" s="58">
        <v>3991.221</v>
      </c>
      <c r="F164" s="4" t="s">
        <v>13</v>
      </c>
      <c r="G164" t="s">
        <v>13</v>
      </c>
      <c r="H164" t="s">
        <v>737</v>
      </c>
      <c r="J164" s="6" t="s">
        <v>39</v>
      </c>
      <c r="K164" s="7"/>
    </row>
    <row r="165" spans="1:11" x14ac:dyDescent="0.3">
      <c r="A165" s="5" t="s">
        <v>35</v>
      </c>
      <c r="B165" s="5" t="s">
        <v>9</v>
      </c>
      <c r="C165" s="5" t="s">
        <v>34</v>
      </c>
      <c r="D165" s="5" t="s">
        <v>33</v>
      </c>
      <c r="E165" s="58">
        <v>3907</v>
      </c>
      <c r="F165" s="4" t="s">
        <v>13</v>
      </c>
      <c r="G165" t="s">
        <v>13</v>
      </c>
      <c r="H165" t="s">
        <v>690</v>
      </c>
      <c r="J165" s="6" t="s">
        <v>722</v>
      </c>
    </row>
    <row r="166" spans="1:11" x14ac:dyDescent="0.3">
      <c r="A166" s="5" t="s">
        <v>32</v>
      </c>
      <c r="B166" s="5" t="s">
        <v>18</v>
      </c>
      <c r="C166" s="5" t="s">
        <v>8</v>
      </c>
      <c r="D166" s="5" t="s">
        <v>31</v>
      </c>
      <c r="E166" s="58">
        <v>3576.2139999999999</v>
      </c>
      <c r="F166" s="4" t="s">
        <v>13</v>
      </c>
      <c r="G166" t="s">
        <v>13</v>
      </c>
      <c r="H166" t="s">
        <v>738</v>
      </c>
      <c r="J166" s="6" t="s">
        <v>30</v>
      </c>
      <c r="K166" s="7"/>
    </row>
    <row r="167" spans="1:11" x14ac:dyDescent="0.3">
      <c r="A167" s="5" t="s">
        <v>29</v>
      </c>
      <c r="B167" s="5" t="s">
        <v>28</v>
      </c>
      <c r="C167" s="5" t="s">
        <v>8</v>
      </c>
      <c r="D167" s="5" t="s">
        <v>27</v>
      </c>
      <c r="E167" s="58">
        <v>3388.4090000000001</v>
      </c>
      <c r="F167" s="4" t="s">
        <v>13</v>
      </c>
      <c r="G167" t="s">
        <v>13</v>
      </c>
      <c r="H167" t="s">
        <v>736</v>
      </c>
      <c r="J167" s="6" t="s">
        <v>26</v>
      </c>
    </row>
    <row r="168" spans="1:11" x14ac:dyDescent="0.3">
      <c r="A168" s="5" t="s">
        <v>776</v>
      </c>
      <c r="B168" s="5" t="s">
        <v>24</v>
      </c>
      <c r="C168" s="5" t="s">
        <v>8</v>
      </c>
      <c r="D168" s="5" t="s">
        <v>21</v>
      </c>
      <c r="E168" s="58">
        <v>3239</v>
      </c>
      <c r="F168" s="4" t="s">
        <v>13</v>
      </c>
      <c r="G168" t="s">
        <v>13</v>
      </c>
      <c r="H168" t="s">
        <v>680</v>
      </c>
      <c r="J168" s="6" t="s">
        <v>23</v>
      </c>
    </row>
    <row r="169" spans="1:11" x14ac:dyDescent="0.3">
      <c r="A169" s="5" t="s">
        <v>22</v>
      </c>
      <c r="B169" s="5" t="s">
        <v>5</v>
      </c>
      <c r="C169" s="5" t="s">
        <v>8</v>
      </c>
      <c r="D169" s="5" t="s">
        <v>21</v>
      </c>
      <c r="E169" s="58">
        <v>3163</v>
      </c>
      <c r="F169" s="4" t="s">
        <v>13</v>
      </c>
      <c r="G169" t="s">
        <v>13</v>
      </c>
      <c r="H169" t="s">
        <v>739</v>
      </c>
      <c r="J169" s="6" t="s">
        <v>20</v>
      </c>
    </row>
    <row r="170" spans="1:11" x14ac:dyDescent="0.3">
      <c r="A170" s="5" t="s">
        <v>19</v>
      </c>
      <c r="B170" s="5" t="s">
        <v>18</v>
      </c>
      <c r="C170" s="5" t="s">
        <v>17</v>
      </c>
      <c r="D170" s="5"/>
      <c r="E170" s="58">
        <v>2441.636</v>
      </c>
      <c r="F170" s="4" t="s">
        <v>13</v>
      </c>
      <c r="G170" t="s">
        <v>13</v>
      </c>
      <c r="H170" t="s">
        <v>700</v>
      </c>
      <c r="J170" s="6" t="s">
        <v>16</v>
      </c>
    </row>
    <row r="171" spans="1:11" x14ac:dyDescent="0.3">
      <c r="A171" s="5" t="s">
        <v>754</v>
      </c>
      <c r="B171" s="5" t="s">
        <v>15</v>
      </c>
      <c r="C171" s="5" t="s">
        <v>8</v>
      </c>
      <c r="D171" s="5" t="s">
        <v>14</v>
      </c>
      <c r="E171" s="58">
        <v>2204.9</v>
      </c>
      <c r="F171" s="4" t="s">
        <v>13</v>
      </c>
      <c r="G171" t="s">
        <v>13</v>
      </c>
      <c r="H171" t="s">
        <v>740</v>
      </c>
      <c r="J171" s="6" t="s">
        <v>11</v>
      </c>
    </row>
    <row r="172" spans="1:11" x14ac:dyDescent="0.3">
      <c r="A172" s="5" t="s">
        <v>10</v>
      </c>
      <c r="B172" s="5" t="s">
        <v>9</v>
      </c>
      <c r="C172" s="5" t="s">
        <v>8</v>
      </c>
      <c r="D172" s="5" t="s">
        <v>3</v>
      </c>
      <c r="E172" s="58">
        <v>2184.2214221422141</v>
      </c>
      <c r="F172" s="4" t="s">
        <v>7</v>
      </c>
      <c r="G172" t="s">
        <v>7</v>
      </c>
    </row>
    <row r="173" spans="1:11" x14ac:dyDescent="0.3">
      <c r="A173" s="5" t="s">
        <v>748</v>
      </c>
      <c r="B173" s="5" t="s">
        <v>18</v>
      </c>
      <c r="C173" s="5" t="s">
        <v>8</v>
      </c>
      <c r="D173" s="5" t="s">
        <v>14</v>
      </c>
      <c r="E173" s="58">
        <v>1447.8</v>
      </c>
      <c r="F173" s="4" t="s">
        <v>13</v>
      </c>
      <c r="G173" t="s">
        <v>13</v>
      </c>
      <c r="H173" s="8" t="s">
        <v>749</v>
      </c>
      <c r="I173" s="8"/>
      <c r="J173" t="s">
        <v>436</v>
      </c>
    </row>
    <row r="174" spans="1:11" x14ac:dyDescent="0.3">
      <c r="A174" s="5" t="s">
        <v>38</v>
      </c>
      <c r="B174" s="5" t="s">
        <v>37</v>
      </c>
      <c r="C174" s="5" t="s">
        <v>4</v>
      </c>
      <c r="D174" s="5" t="s">
        <v>14</v>
      </c>
      <c r="E174" s="58">
        <v>1116.2</v>
      </c>
      <c r="F174" s="4" t="s">
        <v>13</v>
      </c>
      <c r="G174" t="s">
        <v>13</v>
      </c>
      <c r="H174" s="8" t="s">
        <v>749</v>
      </c>
      <c r="I174" s="8"/>
      <c r="J174" t="s">
        <v>436</v>
      </c>
    </row>
    <row r="175" spans="1:11" x14ac:dyDescent="0.3">
      <c r="A175" s="5" t="s">
        <v>6</v>
      </c>
      <c r="B175" s="5" t="s">
        <v>5</v>
      </c>
      <c r="C175" s="5" t="s">
        <v>4</v>
      </c>
      <c r="D175" s="5" t="s">
        <v>3</v>
      </c>
      <c r="E175" s="58">
        <v>0</v>
      </c>
      <c r="F175" s="4" t="s">
        <v>2</v>
      </c>
      <c r="G175" t="s">
        <v>1</v>
      </c>
    </row>
    <row r="177" spans="1:2" x14ac:dyDescent="0.3">
      <c r="A177" s="5"/>
      <c r="B177" s="5"/>
    </row>
  </sheetData>
  <hyperlinks>
    <hyperlink ref="J91" r:id="rId1" display="https://www.ubs.com/global/en/investor-relations/complementary-financial-information/disclosure-legal-entities/ubs-europe-se/_jcr_content/mainpar/toplevelgrid/col1/linklist_953949761_c/link_copy_copy_20565.1995888011.file/PS9jb250ZW50L2RhbS9hc3NldHMvY2MvaW52ZXN0b3ItcmVsYXRpb25zL2NvbXBsZW1lbnRhcnktZmluYW5jaWFsLWluZm9ybWF0aW9uLzIwMjMvdWJzLWV1cm9wZS1zZS1maW5hbmNpYWwtc3RhdGVtZW50cy5wZGY=/ubs-europe-se-financial-statements.pdf" xr:uid="{2E2BE02E-6EA4-4A0E-BFBD-4B8CF08A419D}"/>
    <hyperlink ref="J99" r:id="rId2" display="https://cdn0.scrvt.com/e07c34c5527d0f24bcd27c648605aec1/f058280a6e04520e/252e030356ce/2024-07-25-Annual-Report-2023-LBB-AB_engl.pdf" xr:uid="{C1A3FF4C-D198-46D6-AF03-1F157E098419}"/>
    <hyperlink ref="J113" r:id="rId3" display="https://www.volksbankwien.at/m101/volksbank/zib/downloads/geschaeftsberichte/2023/240326_verbundbericht_2023_e_online_gesperrt.pdf" xr:uid="{1322707F-8665-452C-AF09-A4EE87B800E5}"/>
    <hyperlink ref="J168" r:id="rId4" xr:uid="{1648680F-0CE6-4A56-B30E-C9169A369EFC}"/>
    <hyperlink ref="J169" r:id="rId5" xr:uid="{C9B96748-E14F-4F24-BFE6-423DE5C8AD9E}"/>
    <hyperlink ref="J134" r:id="rId6" location="google_vignette" xr:uid="{48592915-E0C0-410C-9060-16C83D7612AE}"/>
    <hyperlink ref="J141" r:id="rId7" display="https://www.banquedeluxembourg.com/o/BLPortlets-portlet/bankServlet/GedGetFileServiceSvt/pdf/Financial-report-2023_EN_2024-06-28-12:16:09.pdf?docname=Financial+report+2023&amp;lang=EN&amp;typeRequest=getFileFast&amp;documentId=EC98358D295FAA18CF36217C75C9D26DF0A021DD34D496296E004F4DE19EA9ACD8854CC6E2E63A8E341759EC701DE70E56425C05B31DB103E04E621FE8C4CCC69272D21985E332C453202244BF601F8E&amp;wmDocName=&amp;format=pdf" xr:uid="{0E85E12C-06CF-4F7C-AFF3-BA258C735263}"/>
    <hyperlink ref="J102" r:id="rId8" xr:uid="{B1857107-4562-4D13-98D4-B31EFB3D5477}"/>
    <hyperlink ref="J103" r:id="rId9" xr:uid="{FB752FD0-2F55-416D-B65F-33EF7F8E5916}"/>
    <hyperlink ref="J146" r:id="rId10" xr:uid="{9CE51DC9-F8AD-4ECF-970A-D39DA76CF4E4}"/>
    <hyperlink ref="J83" r:id="rId11" xr:uid="{D349A98C-0DB3-4438-ABA0-FB302DF905BD}"/>
    <hyperlink ref="J88" r:id="rId12" xr:uid="{7F8591D6-0EC4-4859-AAF9-3C5F010C2DFB}"/>
    <hyperlink ref="J105" r:id="rId13" xr:uid="{A7E98266-7179-4B64-895B-0FA7C668189B}"/>
    <hyperlink ref="J110" r:id="rId14" xr:uid="{07FCDF50-09A4-4AC2-9C5D-0D325EF43657}"/>
    <hyperlink ref="J51" r:id="rId15" xr:uid="{71AB5144-2464-483B-8CFE-F5907EE6D619}"/>
    <hyperlink ref="J53" r:id="rId16" xr:uid="{3A617DAB-B3A8-466B-A54D-A3E84E84787E}"/>
    <hyperlink ref="J71" r:id="rId17" xr:uid="{99B90DDB-296A-4548-A524-C57441D7791F}"/>
    <hyperlink ref="J76" r:id="rId18" xr:uid="{A8F0C16E-C70E-4F45-9C4D-717BE2AB5552}"/>
    <hyperlink ref="J152" r:id="rId19" xr:uid="{655BED0A-35AD-4DF6-889D-55D62C7D5C90}"/>
    <hyperlink ref="J171" r:id="rId20" xr:uid="{36889DBD-1CAB-4396-ACCB-AE673D27A7C1}"/>
    <hyperlink ref="J57" r:id="rId21" xr:uid="{6D1EA731-827D-4C8E-9B11-142CD9587373}"/>
    <hyperlink ref="J167" r:id="rId22" xr:uid="{1EC3E493-700E-4E20-A586-33EB1B615C98}"/>
    <hyperlink ref="J158" r:id="rId23" xr:uid="{0ED84D65-19AB-4443-AE2C-3346FA8A4F2E}"/>
    <hyperlink ref="J162" r:id="rId24" xr:uid="{6A0F3B04-1173-42F6-8FCE-DF858024E91D}"/>
    <hyperlink ref="J143" r:id="rId25" xr:uid="{E8A37ACD-17C1-4A3A-B882-AD2DC7CD60EE}"/>
    <hyperlink ref="J163" r:id="rId26" xr:uid="{D0B11B16-E1D0-49A3-9308-508EA7F59992}"/>
    <hyperlink ref="J159" r:id="rId27" xr:uid="{2FC04ACC-1086-41A6-BB88-3B99E45A5E0E}"/>
    <hyperlink ref="J161" r:id="rId28" xr:uid="{98337071-C5C1-41F6-986A-AAA24263135D}"/>
    <hyperlink ref="J164" r:id="rId29" xr:uid="{2430382D-0EE1-478B-9C58-8C6AB353A248}"/>
    <hyperlink ref="J166" r:id="rId30" xr:uid="{D3877F53-4C4B-4AD1-8E96-D42B56DEC8D1}"/>
    <hyperlink ref="J170" r:id="rId31" xr:uid="{CCE30DAB-D8B1-4A49-93A5-683EDA0B02CF}"/>
    <hyperlink ref="J42" r:id="rId32" xr:uid="{C7D8CC20-2AC2-4FA9-B7E7-F7438B360FCD}"/>
    <hyperlink ref="J15" r:id="rId33" location="page=411" xr:uid="{03239F84-BF1F-462F-8781-032E9223E573}"/>
    <hyperlink ref="J77" r:id="rId34" location="page=411" xr:uid="{BDF176EA-4100-4BD9-90EF-32A363D7A9B4}"/>
    <hyperlink ref="J147" r:id="rId35" location="google_vignette" xr:uid="{619EFC36-2D5A-4828-8A42-1B4C427F24A6}"/>
    <hyperlink ref="J107" r:id="rId36" xr:uid="{2DD483ED-4B78-48CA-AC82-D6DF622C0711}"/>
    <hyperlink ref="J137" r:id="rId37" xr:uid="{91EFCA75-0378-4FFA-98AA-1BB03B16DB18}"/>
    <hyperlink ref="J140" r:id="rId38" xr:uid="{846E47FF-A9C7-43C9-938C-91EB69D84E00}"/>
    <hyperlink ref="J150" r:id="rId39" xr:uid="{FABF5910-3771-434E-AF7A-20B25B3580ED}"/>
    <hyperlink ref="J165" r:id="rId40" xr:uid="{8A4635CD-C09D-4250-85A3-1910A452B3F9}"/>
    <hyperlink ref="J37" r:id="rId41" xr:uid="{4A590D22-7816-40DA-8263-C85D51A9FB01}"/>
    <hyperlink ref="J95" r:id="rId42" xr:uid="{9F52022A-60BF-49F6-91C8-447D76AE9242}"/>
  </hyperlinks>
  <pageMargins left="0.7" right="0.7" top="0.75" bottom="0.75" header="0.3" footer="0.3"/>
  <drawing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9D0FF-799A-441A-A48A-7CE7C0227DDE}">
  <sheetPr filterMode="1"/>
  <dimension ref="A1:AX184"/>
  <sheetViews>
    <sheetView topLeftCell="F1" workbookViewId="0">
      <pane ySplit="1" topLeftCell="A2" activePane="bottomLeft" state="frozen"/>
      <selection activeCell="G1" sqref="G1"/>
      <selection pane="bottomLeft" activeCell="F1" sqref="F1:Z1048576"/>
    </sheetView>
  </sheetViews>
  <sheetFormatPr defaultRowHeight="14.4" x14ac:dyDescent="0.3"/>
  <cols>
    <col min="2" max="2" width="30.33203125" customWidth="1"/>
    <col min="3" max="3" width="10.44140625" customWidth="1"/>
    <col min="4" max="4" width="9" customWidth="1"/>
    <col min="5" max="5" width="28.6640625" customWidth="1"/>
    <col min="6" max="6" width="10.33203125" style="38" bestFit="1" customWidth="1"/>
    <col min="7" max="7" width="14" style="15" customWidth="1"/>
    <col min="8" max="20" width="12" style="15" bestFit="1" customWidth="1"/>
    <col min="21" max="23" width="10.33203125" style="15" bestFit="1" customWidth="1"/>
    <col min="24" max="24" width="12" style="15" bestFit="1" customWidth="1"/>
    <col min="25" max="26" width="10.33203125" style="15" bestFit="1" customWidth="1"/>
  </cols>
  <sheetData>
    <row r="1" spans="1:26" x14ac:dyDescent="0.3">
      <c r="A1" s="33" t="s">
        <v>640</v>
      </c>
      <c r="B1" s="32" t="s">
        <v>641</v>
      </c>
      <c r="C1" s="32" t="s">
        <v>95</v>
      </c>
      <c r="D1" s="32" t="s">
        <v>639</v>
      </c>
      <c r="E1" s="32" t="s">
        <v>638</v>
      </c>
      <c r="F1" s="39">
        <v>40268</v>
      </c>
      <c r="G1" s="30">
        <v>40543</v>
      </c>
      <c r="H1" s="30">
        <v>41090</v>
      </c>
      <c r="I1" s="30">
        <v>41274</v>
      </c>
      <c r="J1" s="30">
        <v>41455</v>
      </c>
      <c r="K1" s="30">
        <v>41639</v>
      </c>
      <c r="L1" s="30">
        <v>42004</v>
      </c>
      <c r="M1" s="30">
        <v>42185</v>
      </c>
      <c r="N1" s="30">
        <v>42369</v>
      </c>
      <c r="O1" s="30">
        <v>42551</v>
      </c>
      <c r="P1" s="30">
        <v>42735</v>
      </c>
      <c r="Q1" s="30">
        <v>42916</v>
      </c>
      <c r="R1" s="30">
        <v>43281</v>
      </c>
      <c r="S1" s="30">
        <v>43646</v>
      </c>
      <c r="T1" s="30">
        <v>44012</v>
      </c>
      <c r="U1" s="30">
        <v>44196</v>
      </c>
      <c r="V1" s="30">
        <v>44377</v>
      </c>
      <c r="W1" s="30">
        <v>44561</v>
      </c>
      <c r="X1" s="30">
        <v>44742</v>
      </c>
      <c r="Y1" s="30">
        <v>44926</v>
      </c>
      <c r="Z1" s="30">
        <v>45107</v>
      </c>
    </row>
    <row r="2" spans="1:26" x14ac:dyDescent="0.3">
      <c r="A2">
        <v>25</v>
      </c>
      <c r="B2" t="s">
        <v>620</v>
      </c>
      <c r="C2" t="s">
        <v>477</v>
      </c>
      <c r="D2">
        <v>3</v>
      </c>
      <c r="E2" t="s">
        <v>609</v>
      </c>
      <c r="K2" s="15">
        <v>0.82413177590580278</v>
      </c>
      <c r="L2" s="15">
        <v>0.84113786734165341</v>
      </c>
      <c r="M2" s="15">
        <v>0.86775836023587338</v>
      </c>
      <c r="N2" s="31">
        <v>0.89171906697328596</v>
      </c>
      <c r="O2" s="31">
        <v>0.91567977371069842</v>
      </c>
      <c r="P2" s="31">
        <v>0.93964048044811077</v>
      </c>
      <c r="Q2" s="31">
        <v>0.96360118718552346</v>
      </c>
      <c r="R2" s="15">
        <v>0.98756189392293592</v>
      </c>
      <c r="S2" s="15">
        <v>1</v>
      </c>
      <c r="T2" s="15">
        <v>1</v>
      </c>
      <c r="U2" s="15">
        <v>1</v>
      </c>
      <c r="V2" s="15">
        <v>1</v>
      </c>
      <c r="W2" s="15">
        <v>1</v>
      </c>
      <c r="X2" s="15">
        <v>1</v>
      </c>
      <c r="Y2" s="15">
        <v>1</v>
      </c>
      <c r="Z2" s="15">
        <v>1</v>
      </c>
    </row>
    <row r="3" spans="1:26" x14ac:dyDescent="0.3">
      <c r="A3">
        <v>28</v>
      </c>
      <c r="B3" t="s">
        <v>619</v>
      </c>
      <c r="C3" t="s">
        <v>477</v>
      </c>
      <c r="D3">
        <v>3</v>
      </c>
      <c r="E3" t="s">
        <v>609</v>
      </c>
      <c r="F3" s="15"/>
      <c r="H3" s="15">
        <v>0.91678659750256342</v>
      </c>
      <c r="I3" s="15">
        <v>0.93202368337254926</v>
      </c>
      <c r="J3" s="15">
        <v>0.93379223746793771</v>
      </c>
      <c r="K3" s="15">
        <v>0.94289376246083734</v>
      </c>
      <c r="L3" s="15">
        <v>0.94357053494925314</v>
      </c>
      <c r="M3" s="15">
        <v>0.94854572567625417</v>
      </c>
      <c r="N3" s="15">
        <v>0.92995678185627817</v>
      </c>
      <c r="O3" s="15">
        <v>0.93511931350784583</v>
      </c>
      <c r="P3" s="15">
        <v>0.93365477468132607</v>
      </c>
      <c r="Q3" s="15">
        <v>0.90952941152776534</v>
      </c>
      <c r="R3" s="15">
        <v>0.91136703266647456</v>
      </c>
      <c r="S3" s="15">
        <v>1</v>
      </c>
      <c r="T3" s="15">
        <v>1</v>
      </c>
      <c r="U3" s="15">
        <v>1</v>
      </c>
      <c r="V3" s="15">
        <v>1</v>
      </c>
      <c r="W3" s="15">
        <v>1</v>
      </c>
      <c r="X3" s="15">
        <v>1</v>
      </c>
      <c r="Y3" s="15">
        <v>1</v>
      </c>
      <c r="Z3" s="15">
        <v>1</v>
      </c>
    </row>
    <row r="4" spans="1:26" x14ac:dyDescent="0.3">
      <c r="A4">
        <v>51</v>
      </c>
      <c r="B4" t="s">
        <v>618</v>
      </c>
      <c r="C4" t="s">
        <v>468</v>
      </c>
      <c r="D4">
        <v>3</v>
      </c>
      <c r="E4" t="s">
        <v>609</v>
      </c>
      <c r="F4" s="15"/>
      <c r="P4" s="15">
        <v>0.94469432922490293</v>
      </c>
      <c r="Q4" s="15">
        <v>0.95118802824250703</v>
      </c>
      <c r="R4" s="15">
        <v>0.97329121935146545</v>
      </c>
      <c r="S4" s="15">
        <v>1</v>
      </c>
      <c r="T4" s="15">
        <v>1</v>
      </c>
      <c r="U4" s="15">
        <v>1</v>
      </c>
      <c r="V4" s="15">
        <v>1</v>
      </c>
      <c r="W4" s="15">
        <v>1</v>
      </c>
      <c r="X4" s="15">
        <v>1</v>
      </c>
      <c r="Y4" s="15">
        <v>1</v>
      </c>
      <c r="Z4" s="15">
        <v>1</v>
      </c>
    </row>
    <row r="5" spans="1:26" x14ac:dyDescent="0.3">
      <c r="A5">
        <v>18</v>
      </c>
      <c r="B5" t="s">
        <v>607</v>
      </c>
      <c r="C5" t="s">
        <v>477</v>
      </c>
      <c r="D5">
        <v>4</v>
      </c>
      <c r="E5" t="s">
        <v>5</v>
      </c>
      <c r="F5" s="15"/>
      <c r="K5" s="15">
        <v>0.67650106295572476</v>
      </c>
      <c r="L5" s="15">
        <v>0.88684051739255743</v>
      </c>
      <c r="M5" s="15">
        <v>0.89463857151590342</v>
      </c>
      <c r="N5" s="31">
        <v>0.85490848347771364</v>
      </c>
      <c r="O5" s="31">
        <v>0.81517839543952386</v>
      </c>
      <c r="P5" s="31">
        <v>0.77544830740133419</v>
      </c>
      <c r="Q5" s="31">
        <v>0.7357182193631443</v>
      </c>
      <c r="R5" s="15">
        <v>0.69598813132495452</v>
      </c>
      <c r="S5" s="31">
        <v>0.73941839827853251</v>
      </c>
      <c r="T5" s="31">
        <v>0.78284866523211039</v>
      </c>
      <c r="U5" s="31">
        <v>0.82627893218568826</v>
      </c>
      <c r="V5" s="31">
        <v>0.86970919913926625</v>
      </c>
      <c r="W5" s="31">
        <v>0.91313946609284413</v>
      </c>
      <c r="X5" s="31">
        <v>0.95656973304642201</v>
      </c>
      <c r="Y5" s="15">
        <v>1</v>
      </c>
      <c r="Z5" s="15">
        <v>1</v>
      </c>
    </row>
    <row r="6" spans="1:26" x14ac:dyDescent="0.3">
      <c r="A6">
        <v>80</v>
      </c>
      <c r="B6" t="s">
        <v>598</v>
      </c>
      <c r="C6" t="s">
        <v>476</v>
      </c>
      <c r="D6">
        <v>5</v>
      </c>
      <c r="E6" t="s">
        <v>104</v>
      </c>
      <c r="F6" s="15">
        <v>0.98408083673107605</v>
      </c>
      <c r="G6" s="15">
        <v>0.96625062783716931</v>
      </c>
      <c r="H6" s="15">
        <v>0.98128113832629849</v>
      </c>
      <c r="I6" s="15">
        <v>0.98246142719382834</v>
      </c>
      <c r="J6" s="15">
        <v>0.98604234846577721</v>
      </c>
      <c r="K6" s="15">
        <v>0.98467948256328952</v>
      </c>
      <c r="L6" s="15">
        <v>0.99143025024440279</v>
      </c>
      <c r="M6" s="15">
        <v>0.99199402107881463</v>
      </c>
      <c r="N6" s="15">
        <v>0.99314597175804131</v>
      </c>
      <c r="O6" s="15">
        <v>0.98276423475296903</v>
      </c>
      <c r="P6" s="31">
        <v>0.98850948983531273</v>
      </c>
      <c r="Q6" s="31">
        <v>0.99425474491765631</v>
      </c>
      <c r="R6" s="15">
        <v>1</v>
      </c>
      <c r="S6" s="15">
        <v>1</v>
      </c>
      <c r="T6" s="15">
        <v>1</v>
      </c>
      <c r="U6" s="15">
        <v>1</v>
      </c>
      <c r="V6" s="15">
        <v>1</v>
      </c>
      <c r="W6" s="15">
        <v>1</v>
      </c>
      <c r="X6" s="15">
        <v>1</v>
      </c>
      <c r="Y6" s="15">
        <v>1</v>
      </c>
      <c r="Z6" s="15">
        <v>1</v>
      </c>
    </row>
    <row r="7" spans="1:26" x14ac:dyDescent="0.3">
      <c r="A7">
        <v>49</v>
      </c>
      <c r="B7" t="s">
        <v>187</v>
      </c>
      <c r="C7" t="s">
        <v>474</v>
      </c>
      <c r="D7">
        <v>6</v>
      </c>
      <c r="E7" t="s">
        <v>122</v>
      </c>
      <c r="F7" s="15"/>
      <c r="K7" s="15">
        <v>1</v>
      </c>
      <c r="L7" s="15">
        <v>1</v>
      </c>
      <c r="M7" s="15">
        <v>1</v>
      </c>
      <c r="N7" s="31">
        <v>1</v>
      </c>
      <c r="O7" s="31">
        <v>1</v>
      </c>
      <c r="P7" s="31">
        <v>1</v>
      </c>
      <c r="Q7" s="31">
        <v>1</v>
      </c>
      <c r="R7" s="15">
        <v>1</v>
      </c>
      <c r="S7" s="15">
        <v>1</v>
      </c>
      <c r="T7" s="15">
        <v>1</v>
      </c>
      <c r="U7" s="15">
        <v>1</v>
      </c>
      <c r="V7" s="15">
        <v>1</v>
      </c>
      <c r="W7" s="15">
        <v>1</v>
      </c>
      <c r="X7" s="15">
        <v>0.8978032086145159</v>
      </c>
      <c r="Y7" s="15">
        <v>1</v>
      </c>
      <c r="Z7" s="15">
        <v>1</v>
      </c>
    </row>
    <row r="8" spans="1:26" x14ac:dyDescent="0.3">
      <c r="A8">
        <v>56</v>
      </c>
      <c r="B8" t="s">
        <v>625</v>
      </c>
      <c r="C8" t="s">
        <v>478</v>
      </c>
      <c r="D8">
        <v>3</v>
      </c>
      <c r="E8" t="s">
        <v>609</v>
      </c>
      <c r="F8" s="15"/>
      <c r="L8" s="15">
        <v>1</v>
      </c>
      <c r="M8" s="15">
        <v>1</v>
      </c>
      <c r="N8" s="31">
        <v>0.99992773047446959</v>
      </c>
      <c r="O8" s="31">
        <v>0.99985546094893929</v>
      </c>
      <c r="P8" s="31">
        <v>0.99978319142340888</v>
      </c>
      <c r="Q8" s="31">
        <v>0.99971092189787858</v>
      </c>
      <c r="R8" s="15">
        <v>0.99963865237234817</v>
      </c>
      <c r="S8" s="15">
        <v>0.99978443037661513</v>
      </c>
      <c r="T8" s="15">
        <v>0.99725034956410707</v>
      </c>
      <c r="U8" s="15">
        <v>0.99720352939469603</v>
      </c>
      <c r="V8" s="15">
        <v>0.99896447589788739</v>
      </c>
      <c r="W8" s="15">
        <v>0.99859617532909095</v>
      </c>
      <c r="X8" s="15">
        <v>0.99868145845321199</v>
      </c>
      <c r="Y8" s="15">
        <v>0.9989003849034811</v>
      </c>
      <c r="Z8" s="15">
        <v>0.99889636428785833</v>
      </c>
    </row>
    <row r="9" spans="1:26" x14ac:dyDescent="0.3">
      <c r="A9">
        <v>62</v>
      </c>
      <c r="B9" t="s">
        <v>564</v>
      </c>
      <c r="C9" t="s">
        <v>478</v>
      </c>
      <c r="D9">
        <v>8</v>
      </c>
      <c r="E9" t="s">
        <v>561</v>
      </c>
      <c r="F9" s="15"/>
      <c r="L9" s="15">
        <v>0.79934747145187601</v>
      </c>
      <c r="M9" s="15">
        <v>0.77452667814113596</v>
      </c>
      <c r="N9" s="15">
        <v>0.36675142007032729</v>
      </c>
      <c r="O9" s="15">
        <v>0.37504165366367109</v>
      </c>
      <c r="P9" s="15">
        <v>0.38587059963969378</v>
      </c>
      <c r="Q9" s="15">
        <v>0.49606024245934882</v>
      </c>
      <c r="R9" s="15">
        <v>0.71403027998825541</v>
      </c>
      <c r="S9" s="15">
        <v>0.70137315101291686</v>
      </c>
      <c r="T9" s="15">
        <v>0.68769854675926845</v>
      </c>
      <c r="U9" s="15">
        <v>0.68795442867711998</v>
      </c>
      <c r="V9" s="15">
        <v>0.84700806161395514</v>
      </c>
      <c r="W9" s="15">
        <v>0.88366624942014338</v>
      </c>
      <c r="X9" s="15">
        <v>0.88234893929758296</v>
      </c>
      <c r="Y9" s="15">
        <v>0.83181511018459275</v>
      </c>
      <c r="Z9" s="15">
        <v>0.99831306540115672</v>
      </c>
    </row>
    <row r="10" spans="1:26" x14ac:dyDescent="0.3">
      <c r="A10">
        <v>106</v>
      </c>
      <c r="B10" t="s">
        <v>613</v>
      </c>
      <c r="C10" t="s">
        <v>473</v>
      </c>
      <c r="D10">
        <v>3</v>
      </c>
      <c r="E10" t="s">
        <v>609</v>
      </c>
      <c r="F10" s="15"/>
      <c r="K10" s="15">
        <v>0.9953317218331813</v>
      </c>
      <c r="L10" s="15">
        <v>0.99482658918897027</v>
      </c>
      <c r="M10" s="15">
        <v>0.93942244976969813</v>
      </c>
      <c r="N10" s="31">
        <v>0.94701846963055103</v>
      </c>
      <c r="O10" s="31">
        <v>0.95461448949140393</v>
      </c>
      <c r="P10" s="31">
        <v>0.96221050935225683</v>
      </c>
      <c r="Q10" s="31">
        <v>0.96980652921310972</v>
      </c>
      <c r="R10" s="15">
        <v>0.97740254907396273</v>
      </c>
      <c r="S10" s="31">
        <v>0.98035033988579035</v>
      </c>
      <c r="T10" s="31">
        <v>0.98329813069761796</v>
      </c>
      <c r="U10" s="31">
        <v>0.98624592150944579</v>
      </c>
      <c r="V10" s="31">
        <v>0.9891937123212734</v>
      </c>
      <c r="W10" s="31">
        <v>0.99214150313310101</v>
      </c>
      <c r="X10" s="31">
        <v>0.99508929394492873</v>
      </c>
      <c r="Y10" s="15">
        <v>0.99803708475675634</v>
      </c>
      <c r="Z10" s="15">
        <v>0.99721054058086833</v>
      </c>
    </row>
    <row r="11" spans="1:26" x14ac:dyDescent="0.3">
      <c r="A11">
        <v>87</v>
      </c>
      <c r="B11" t="s">
        <v>238</v>
      </c>
      <c r="C11" t="s">
        <v>476</v>
      </c>
      <c r="D11">
        <v>5</v>
      </c>
      <c r="E11" t="s">
        <v>104</v>
      </c>
      <c r="F11" s="15"/>
      <c r="R11" s="15">
        <v>0.9996584297274792</v>
      </c>
      <c r="S11" s="15">
        <v>0.99379007915766759</v>
      </c>
      <c r="T11" s="15">
        <v>0.99574468091584334</v>
      </c>
      <c r="U11" s="15">
        <v>0.99858660491414286</v>
      </c>
      <c r="V11" s="15">
        <v>0.99826775773622922</v>
      </c>
      <c r="W11" s="15">
        <v>0.99888101830048304</v>
      </c>
      <c r="X11" s="15">
        <v>0.99859790940937521</v>
      </c>
      <c r="Y11" s="15">
        <v>0.99433006442744065</v>
      </c>
      <c r="Z11" s="15">
        <v>0.98772020378839465</v>
      </c>
    </row>
    <row r="12" spans="1:26" x14ac:dyDescent="0.3">
      <c r="A12">
        <v>14</v>
      </c>
      <c r="B12" t="s">
        <v>628</v>
      </c>
      <c r="C12" t="s">
        <v>477</v>
      </c>
      <c r="D12">
        <v>3</v>
      </c>
      <c r="E12" t="s">
        <v>609</v>
      </c>
      <c r="F12" s="15"/>
      <c r="G12" s="15">
        <v>0.90462273123194192</v>
      </c>
      <c r="H12" s="15">
        <v>0.96042200835093894</v>
      </c>
      <c r="I12" s="15">
        <v>0.96647862315157196</v>
      </c>
      <c r="J12" s="15">
        <v>0.96709340792849763</v>
      </c>
      <c r="K12" s="15">
        <v>0.96532419110123113</v>
      </c>
      <c r="L12" s="15">
        <v>0.9638355886284462</v>
      </c>
      <c r="M12" s="15">
        <v>0.96458320145535281</v>
      </c>
      <c r="N12" s="15">
        <v>0.95472771994134986</v>
      </c>
      <c r="O12" s="15">
        <v>0.94947128230542843</v>
      </c>
      <c r="P12" s="15">
        <v>0.94937392419819089</v>
      </c>
      <c r="Q12" s="15">
        <v>0.95347983035241513</v>
      </c>
      <c r="R12" s="15">
        <v>0.95789133735638676</v>
      </c>
      <c r="S12" s="15">
        <v>0.96202296490694861</v>
      </c>
      <c r="T12" s="15">
        <v>0.95682998024749222</v>
      </c>
      <c r="U12" s="15">
        <v>0.97412938908238211</v>
      </c>
      <c r="V12" s="15">
        <v>0.96565145694294918</v>
      </c>
      <c r="W12" s="15">
        <v>0.96516148564644055</v>
      </c>
      <c r="X12" s="15">
        <v>0.96053598944916063</v>
      </c>
      <c r="Y12" s="15">
        <v>0.9620771397345701</v>
      </c>
      <c r="Z12" s="15">
        <v>0.96402452786213466</v>
      </c>
    </row>
    <row r="13" spans="1:26" x14ac:dyDescent="0.3">
      <c r="A13">
        <v>61</v>
      </c>
      <c r="B13" t="s">
        <v>617</v>
      </c>
      <c r="C13" t="s">
        <v>478</v>
      </c>
      <c r="D13">
        <v>3</v>
      </c>
      <c r="E13" t="s">
        <v>609</v>
      </c>
      <c r="F13" s="15"/>
      <c r="K13" s="15">
        <v>0.78902908755596657</v>
      </c>
      <c r="L13" s="15">
        <v>0.77736353592082685</v>
      </c>
      <c r="M13" s="15">
        <v>0.79372426266959328</v>
      </c>
      <c r="N13" s="31">
        <v>0.82445349318154548</v>
      </c>
      <c r="O13" s="31">
        <v>0.85518272369349757</v>
      </c>
      <c r="P13" s="31">
        <v>0.88591195420544988</v>
      </c>
      <c r="Q13" s="31">
        <v>0.91664118471740219</v>
      </c>
      <c r="R13" s="15">
        <v>0.94737041522935428</v>
      </c>
      <c r="S13" s="15">
        <v>0.89839505469745162</v>
      </c>
      <c r="T13" s="15">
        <v>0.91218297149328109</v>
      </c>
      <c r="U13" s="15">
        <v>0.91795162206182568</v>
      </c>
      <c r="V13" s="15">
        <v>0.90445518585653273</v>
      </c>
      <c r="W13" s="15">
        <v>0.91429124228336167</v>
      </c>
      <c r="X13" s="15">
        <v>0.91308408888743908</v>
      </c>
      <c r="Y13" s="15">
        <v>0.92283668593375312</v>
      </c>
      <c r="Z13" s="15">
        <v>0.92421529962542304</v>
      </c>
    </row>
    <row r="14" spans="1:26" x14ac:dyDescent="0.3">
      <c r="A14">
        <v>1</v>
      </c>
      <c r="B14" t="s">
        <v>572</v>
      </c>
      <c r="C14" t="s">
        <v>471</v>
      </c>
      <c r="D14">
        <v>8</v>
      </c>
      <c r="E14" t="s">
        <v>561</v>
      </c>
      <c r="F14" s="15"/>
      <c r="K14" s="15">
        <v>0.91528883124051208</v>
      </c>
      <c r="L14" s="15">
        <v>0.86837242359630418</v>
      </c>
      <c r="M14" s="15">
        <v>0.89400914380216445</v>
      </c>
      <c r="N14" s="15">
        <v>0.81745734914042756</v>
      </c>
      <c r="O14" s="15">
        <v>0.80443649023964858</v>
      </c>
      <c r="P14" s="15">
        <v>0.82204548927084364</v>
      </c>
      <c r="Q14" s="15">
        <v>0.8568885977866858</v>
      </c>
      <c r="R14" s="15">
        <v>0.91009197756471416</v>
      </c>
      <c r="S14" s="15">
        <v>0.91544488334023699</v>
      </c>
      <c r="T14" s="15">
        <v>0.98492066915538545</v>
      </c>
      <c r="U14" s="15">
        <v>0.98986385009066336</v>
      </c>
      <c r="V14" s="15">
        <v>0.9867126782213409</v>
      </c>
      <c r="W14" s="15">
        <v>0.92683086041883078</v>
      </c>
      <c r="X14" s="15">
        <v>0.93940120314802744</v>
      </c>
      <c r="Y14" s="15">
        <v>0.92125576033690637</v>
      </c>
      <c r="Z14" s="15">
        <v>0.92353542389992604</v>
      </c>
    </row>
    <row r="15" spans="1:26" x14ac:dyDescent="0.3">
      <c r="A15">
        <v>63</v>
      </c>
      <c r="B15" t="s">
        <v>610</v>
      </c>
      <c r="C15" t="s">
        <v>478</v>
      </c>
      <c r="D15">
        <v>3</v>
      </c>
      <c r="E15" t="s">
        <v>609</v>
      </c>
      <c r="F15" s="15"/>
      <c r="K15" s="15">
        <v>0.80762571875883871</v>
      </c>
      <c r="L15" s="15">
        <v>0.81110508515766333</v>
      </c>
      <c r="M15" s="15">
        <v>0.82432935093877258</v>
      </c>
      <c r="N15" s="15">
        <v>0.87223442472885215</v>
      </c>
      <c r="O15" s="15">
        <v>0.87443352245690964</v>
      </c>
      <c r="P15" s="15">
        <v>0.86242659674371036</v>
      </c>
      <c r="Q15" s="15">
        <v>0.87293260702506459</v>
      </c>
      <c r="R15" s="15">
        <v>0.87480512171699387</v>
      </c>
      <c r="S15" s="15">
        <v>0.8779653943992175</v>
      </c>
      <c r="T15" s="15">
        <v>0.8835569447937367</v>
      </c>
      <c r="U15" s="15">
        <v>0.88317833071997054</v>
      </c>
      <c r="V15" s="15">
        <v>0.88899933130396303</v>
      </c>
      <c r="W15" s="15">
        <v>0.88972931895358476</v>
      </c>
      <c r="X15" s="15">
        <v>0.90290077151806325</v>
      </c>
      <c r="Y15" s="15">
        <v>0.90820782711318837</v>
      </c>
      <c r="Z15" s="15">
        <v>0.91439678602528729</v>
      </c>
    </row>
    <row r="16" spans="1:26" x14ac:dyDescent="0.3">
      <c r="A16">
        <v>24</v>
      </c>
      <c r="B16" t="s">
        <v>606</v>
      </c>
      <c r="C16" t="s">
        <v>477</v>
      </c>
      <c r="D16">
        <v>4</v>
      </c>
      <c r="E16" t="s">
        <v>5</v>
      </c>
      <c r="F16" s="15"/>
      <c r="G16" s="15">
        <v>0.86356340205493654</v>
      </c>
      <c r="H16" s="15">
        <v>0.85397729080680018</v>
      </c>
      <c r="I16" s="15">
        <v>0.79884717071900102</v>
      </c>
      <c r="J16" s="15">
        <v>0.8168704952979573</v>
      </c>
      <c r="K16" s="15">
        <v>0.83708224676972076</v>
      </c>
      <c r="L16" s="15">
        <v>0.87632867066777043</v>
      </c>
      <c r="M16" s="15">
        <v>0.88368924423338691</v>
      </c>
      <c r="N16" s="15">
        <v>0.89798368727386235</v>
      </c>
      <c r="O16" s="15">
        <v>0.88531575522908834</v>
      </c>
      <c r="P16" s="15">
        <v>0.86909803672851815</v>
      </c>
      <c r="Q16" s="15">
        <v>0.89242563033225653</v>
      </c>
      <c r="R16" s="15">
        <v>1</v>
      </c>
      <c r="S16" s="15">
        <v>0.92841047401169252</v>
      </c>
      <c r="T16" s="15">
        <v>0.9048541652074692</v>
      </c>
      <c r="U16" s="15">
        <v>0.86400202352812183</v>
      </c>
      <c r="V16" s="15">
        <v>0.84705403795371981</v>
      </c>
      <c r="W16" s="15">
        <v>0.86521141963100423</v>
      </c>
      <c r="X16" s="15">
        <v>0.92940853807184198</v>
      </c>
      <c r="Y16" s="15">
        <v>0.9207130168759865</v>
      </c>
      <c r="Z16" s="15">
        <v>0.91333336026785772</v>
      </c>
    </row>
    <row r="17" spans="1:27" x14ac:dyDescent="0.3">
      <c r="A17">
        <v>31</v>
      </c>
      <c r="B17" t="s">
        <v>612</v>
      </c>
      <c r="C17" t="s">
        <v>477</v>
      </c>
      <c r="D17">
        <v>3</v>
      </c>
      <c r="E17" t="s">
        <v>609</v>
      </c>
      <c r="F17" s="15"/>
      <c r="G17" s="15">
        <v>0.87457756879530446</v>
      </c>
      <c r="H17" s="15">
        <v>0.87640117765170122</v>
      </c>
      <c r="I17" s="15">
        <v>0.88682118084926409</v>
      </c>
      <c r="J17" s="15">
        <v>0.88900737581089484</v>
      </c>
      <c r="K17" s="15">
        <v>0.88620810883524337</v>
      </c>
      <c r="L17" s="15">
        <v>0.86682132057395778</v>
      </c>
      <c r="M17" s="15">
        <v>0.87257893528071651</v>
      </c>
      <c r="N17" s="15">
        <v>0.88029029311714468</v>
      </c>
      <c r="O17" s="15">
        <v>0.87264418950812817</v>
      </c>
      <c r="P17" s="15">
        <v>0.85595153178741412</v>
      </c>
      <c r="Q17" s="15">
        <v>0.85769041574152582</v>
      </c>
      <c r="R17" s="15">
        <v>0.92965499723758127</v>
      </c>
      <c r="S17" s="15">
        <v>0.58531699502273327</v>
      </c>
      <c r="T17" s="15">
        <v>0.85082434752680491</v>
      </c>
      <c r="U17" s="15">
        <v>0.8254245340616907</v>
      </c>
      <c r="V17" s="15">
        <v>0.88872931253658682</v>
      </c>
      <c r="W17" s="15">
        <v>0.91304471814623234</v>
      </c>
      <c r="X17" s="15">
        <v>0.91877543049633792</v>
      </c>
      <c r="Y17" s="15">
        <v>0.91616673301958629</v>
      </c>
      <c r="Z17" s="15">
        <v>0.9132908952891019</v>
      </c>
    </row>
    <row r="18" spans="1:27" x14ac:dyDescent="0.3">
      <c r="A18">
        <v>30</v>
      </c>
      <c r="B18" t="s">
        <v>605</v>
      </c>
      <c r="C18" t="s">
        <v>477</v>
      </c>
      <c r="D18">
        <v>4</v>
      </c>
      <c r="E18" t="s">
        <v>5</v>
      </c>
      <c r="F18" s="15"/>
      <c r="K18" s="15">
        <v>0.86065776502022207</v>
      </c>
      <c r="L18" s="15">
        <v>0.8245198144059015</v>
      </c>
      <c r="M18" s="15">
        <v>0.81996081697402023</v>
      </c>
      <c r="N18" s="31">
        <v>0.82159602050619152</v>
      </c>
      <c r="O18" s="31">
        <v>0.82323122403836302</v>
      </c>
      <c r="P18" s="31">
        <v>0.8248664275705343</v>
      </c>
      <c r="Q18" s="31">
        <v>0.82650163110270558</v>
      </c>
      <c r="R18" s="15">
        <v>0.82813683463487697</v>
      </c>
      <c r="S18" s="31">
        <v>0.83788688762295571</v>
      </c>
      <c r="T18" s="31">
        <v>0.84763694061103456</v>
      </c>
      <c r="U18" s="31">
        <v>0.8573869935991133</v>
      </c>
      <c r="V18" s="31">
        <v>0.86713704658719215</v>
      </c>
      <c r="W18" s="31">
        <v>0.87688709957527078</v>
      </c>
      <c r="X18" s="31">
        <v>0.88663715256334974</v>
      </c>
      <c r="Y18" s="15">
        <v>0.89638720555142837</v>
      </c>
      <c r="Z18" s="15">
        <v>0.91180430813716984</v>
      </c>
    </row>
    <row r="19" spans="1:27" x14ac:dyDescent="0.3">
      <c r="A19">
        <v>6</v>
      </c>
      <c r="B19" t="s">
        <v>627</v>
      </c>
      <c r="C19" t="s">
        <v>472</v>
      </c>
      <c r="D19">
        <v>3</v>
      </c>
      <c r="E19" t="s">
        <v>609</v>
      </c>
      <c r="F19" s="15"/>
      <c r="K19" s="15">
        <v>0.86238952358340593</v>
      </c>
      <c r="L19" s="15">
        <v>0.83315294595143075</v>
      </c>
      <c r="M19" s="15">
        <v>0.86042306380075062</v>
      </c>
      <c r="N19" s="15">
        <v>0.84037706953817004</v>
      </c>
      <c r="O19" s="15">
        <v>0.82196590726387198</v>
      </c>
      <c r="P19" s="15">
        <v>0.83448670510991441</v>
      </c>
      <c r="Q19" s="15">
        <v>0.84448022024393454</v>
      </c>
      <c r="R19" s="15">
        <v>0.89054946909235688</v>
      </c>
      <c r="S19" s="15">
        <v>0.88326447072179637</v>
      </c>
      <c r="T19" s="15">
        <v>0.87438739034436219</v>
      </c>
      <c r="U19" s="15">
        <v>0.89612498898373782</v>
      </c>
      <c r="V19" s="15">
        <v>0.88626380267775429</v>
      </c>
      <c r="W19" s="15">
        <v>0.91367991841492335</v>
      </c>
      <c r="X19" s="15">
        <v>0.89012274134978997</v>
      </c>
      <c r="Y19" s="15">
        <v>0.90878929537158604</v>
      </c>
      <c r="Z19" s="15">
        <v>0.90370034362487983</v>
      </c>
    </row>
    <row r="20" spans="1:27" x14ac:dyDescent="0.3">
      <c r="A20">
        <v>48</v>
      </c>
      <c r="B20" t="s">
        <v>593</v>
      </c>
      <c r="C20" t="s">
        <v>474</v>
      </c>
      <c r="D20">
        <v>6</v>
      </c>
      <c r="E20" t="s">
        <v>122</v>
      </c>
      <c r="F20" s="15">
        <v>1</v>
      </c>
      <c r="K20" s="15">
        <v>1</v>
      </c>
      <c r="L20" s="15">
        <v>0.93737967116703347</v>
      </c>
      <c r="M20" s="15">
        <v>0.94449282189527206</v>
      </c>
      <c r="N20" s="31">
        <v>0.95559425751621774</v>
      </c>
      <c r="O20" s="31">
        <v>0.9666956931371633</v>
      </c>
      <c r="P20" s="31">
        <v>0.97779712875810887</v>
      </c>
      <c r="Q20" s="31">
        <v>0.98889856437905443</v>
      </c>
      <c r="R20" s="15">
        <v>1</v>
      </c>
      <c r="S20" s="15">
        <v>0.87636342708098625</v>
      </c>
      <c r="T20" s="15">
        <v>1</v>
      </c>
      <c r="U20" s="15">
        <v>1</v>
      </c>
      <c r="V20" s="15">
        <v>0.92304764364670344</v>
      </c>
      <c r="W20" s="15">
        <v>0.87976451692811442</v>
      </c>
      <c r="X20" s="15">
        <v>0.89205201771223719</v>
      </c>
      <c r="Y20" s="15">
        <v>0.89894693090973743</v>
      </c>
      <c r="Z20" s="15">
        <v>0.89703021591000465</v>
      </c>
    </row>
    <row r="21" spans="1:27" x14ac:dyDescent="0.3">
      <c r="A21">
        <v>12</v>
      </c>
      <c r="B21" t="s">
        <v>580</v>
      </c>
      <c r="C21" t="s">
        <v>464</v>
      </c>
      <c r="D21">
        <v>7</v>
      </c>
      <c r="E21" t="s">
        <v>576</v>
      </c>
      <c r="F21" s="15"/>
      <c r="K21" s="15">
        <v>0.99738081769161668</v>
      </c>
      <c r="L21" s="15">
        <v>0.96451606586629879</v>
      </c>
      <c r="M21" s="15">
        <v>0.90830151939651482</v>
      </c>
      <c r="N21" s="15">
        <v>0.80735549870027179</v>
      </c>
      <c r="O21" s="15">
        <v>0.84012440969037905</v>
      </c>
      <c r="P21" s="15">
        <v>0.86474745937764685</v>
      </c>
      <c r="Q21" s="15">
        <v>0.88430703154380885</v>
      </c>
      <c r="R21" s="15">
        <v>0.97496537137969053</v>
      </c>
      <c r="S21" s="15">
        <v>0.99687456581379741</v>
      </c>
      <c r="T21" s="31">
        <v>0.9984372829068987</v>
      </c>
      <c r="U21" s="15">
        <v>1</v>
      </c>
      <c r="V21" s="15">
        <v>1</v>
      </c>
      <c r="W21" s="15">
        <v>1</v>
      </c>
      <c r="X21" s="15">
        <v>0.94034153017517708</v>
      </c>
      <c r="Y21" s="15">
        <v>0.86964011071411162</v>
      </c>
      <c r="Z21" s="15">
        <v>0.88593953823145044</v>
      </c>
    </row>
    <row r="22" spans="1:27" x14ac:dyDescent="0.3">
      <c r="A22">
        <v>93</v>
      </c>
      <c r="B22" t="s">
        <v>560</v>
      </c>
      <c r="C22" t="s">
        <v>465</v>
      </c>
      <c r="D22">
        <v>9</v>
      </c>
      <c r="E22" t="s">
        <v>548</v>
      </c>
      <c r="F22" s="15"/>
      <c r="S22" s="15">
        <v>0.8457123638809606</v>
      </c>
      <c r="T22" s="15">
        <v>0.90929038918950844</v>
      </c>
      <c r="U22" s="15">
        <v>0.94999329115361186</v>
      </c>
      <c r="V22" s="15">
        <v>0.95472658667571719</v>
      </c>
      <c r="W22" s="15">
        <v>0.97229361837121819</v>
      </c>
      <c r="X22" s="15">
        <v>0.90410251037057843</v>
      </c>
      <c r="Y22" s="15">
        <v>0.88019974573777671</v>
      </c>
      <c r="Z22" s="15">
        <v>0.87686519559517184</v>
      </c>
    </row>
    <row r="23" spans="1:27" x14ac:dyDescent="0.3">
      <c r="A23">
        <v>58</v>
      </c>
      <c r="B23" t="s">
        <v>635</v>
      </c>
      <c r="C23" t="s">
        <v>478</v>
      </c>
      <c r="D23">
        <v>1</v>
      </c>
      <c r="E23" t="s">
        <v>630</v>
      </c>
      <c r="F23" s="15"/>
      <c r="G23" s="15">
        <v>0.77772197391215869</v>
      </c>
      <c r="H23" s="15">
        <v>0.62438386567691495</v>
      </c>
      <c r="I23" s="15">
        <v>0.63046119897267017</v>
      </c>
      <c r="J23" s="15">
        <v>0.72024920332852482</v>
      </c>
      <c r="K23" s="15">
        <v>0.77708727408384082</v>
      </c>
      <c r="L23" s="15">
        <v>0.73489540640475548</v>
      </c>
      <c r="M23" s="15">
        <v>0.80310805782703254</v>
      </c>
      <c r="N23" s="15">
        <v>0.86851910392848597</v>
      </c>
      <c r="O23" s="15">
        <v>0.87486479886814694</v>
      </c>
      <c r="P23" s="15">
        <v>0.87809174935398948</v>
      </c>
      <c r="Q23" s="15">
        <v>0.87467289063395748</v>
      </c>
      <c r="R23" s="15">
        <v>0.88056707926558386</v>
      </c>
      <c r="S23" s="15">
        <v>0.85167392986690238</v>
      </c>
      <c r="T23" s="15">
        <v>0.85282127460259904</v>
      </c>
      <c r="U23" s="15">
        <v>0.85845264521511111</v>
      </c>
      <c r="V23" s="15">
        <v>0.86153631713555368</v>
      </c>
      <c r="W23" s="15">
        <v>0.85897541151093937</v>
      </c>
      <c r="X23" s="15">
        <v>0.8687192233212957</v>
      </c>
      <c r="Y23" s="15">
        <v>0.89215281451737705</v>
      </c>
      <c r="Z23" s="15">
        <v>0.87230040476063364</v>
      </c>
    </row>
    <row r="24" spans="1:27" x14ac:dyDescent="0.3">
      <c r="A24">
        <v>84</v>
      </c>
      <c r="B24" t="s">
        <v>475</v>
      </c>
      <c r="C24" t="s">
        <v>476</v>
      </c>
      <c r="D24">
        <v>5</v>
      </c>
      <c r="E24" t="s">
        <v>104</v>
      </c>
      <c r="F24" s="15"/>
      <c r="S24" s="15">
        <v>0.95629950995589896</v>
      </c>
      <c r="T24" s="15">
        <v>0.89954657698195817</v>
      </c>
      <c r="U24" s="15">
        <v>0.89644042201220309</v>
      </c>
      <c r="V24" s="15">
        <v>0.88844199172311722</v>
      </c>
      <c r="W24" s="15">
        <v>0.8822474829750202</v>
      </c>
      <c r="X24" s="15">
        <v>0.87713579485806092</v>
      </c>
      <c r="Y24" s="15">
        <v>0.8767438137099679</v>
      </c>
      <c r="Z24" s="15">
        <v>0.8668256171656008</v>
      </c>
    </row>
    <row r="25" spans="1:27" x14ac:dyDescent="0.3">
      <c r="A25">
        <v>66</v>
      </c>
      <c r="B25" t="s">
        <v>581</v>
      </c>
      <c r="C25" t="s">
        <v>466</v>
      </c>
      <c r="D25">
        <v>7</v>
      </c>
      <c r="E25" t="s">
        <v>576</v>
      </c>
      <c r="F25" s="15"/>
      <c r="G25" s="15">
        <v>0.79541529268851507</v>
      </c>
      <c r="H25" s="31">
        <v>0.84412036178249605</v>
      </c>
      <c r="I25" s="15">
        <v>0.89282543087647703</v>
      </c>
      <c r="J25" s="15">
        <v>0.87658412851651479</v>
      </c>
      <c r="K25" s="15">
        <v>0.89926663146351726</v>
      </c>
      <c r="L25" s="31">
        <v>0.9269051344623388</v>
      </c>
      <c r="M25" s="31">
        <v>0.95454363746116044</v>
      </c>
      <c r="N25" s="15">
        <v>0.98218214045998209</v>
      </c>
      <c r="O25" s="15">
        <v>1</v>
      </c>
      <c r="P25" s="15">
        <v>1</v>
      </c>
      <c r="Q25" s="15">
        <v>1</v>
      </c>
      <c r="R25" s="15">
        <v>0.87490476517594529</v>
      </c>
      <c r="S25" s="15">
        <v>0.78654003939036676</v>
      </c>
      <c r="T25" s="15">
        <v>0.81721368137395767</v>
      </c>
      <c r="U25" s="15">
        <v>0.80039962609548421</v>
      </c>
      <c r="V25" s="15">
        <v>0.87376134390127935</v>
      </c>
      <c r="W25" s="15">
        <v>0.80779061543841735</v>
      </c>
      <c r="X25" s="15">
        <v>0.90250710125670175</v>
      </c>
      <c r="Y25" s="15">
        <v>0.9114809727743538</v>
      </c>
      <c r="Z25" s="15">
        <v>0.86464307044740574</v>
      </c>
      <c r="AA25" t="s">
        <v>553</v>
      </c>
    </row>
    <row r="26" spans="1:27" x14ac:dyDescent="0.3">
      <c r="A26">
        <v>199</v>
      </c>
      <c r="B26" t="s">
        <v>614</v>
      </c>
      <c r="C26" t="s">
        <v>477</v>
      </c>
      <c r="D26">
        <v>3</v>
      </c>
      <c r="E26" t="s">
        <v>609</v>
      </c>
      <c r="F26" s="15"/>
      <c r="G26" s="15">
        <v>0.88723503899330092</v>
      </c>
      <c r="H26" s="15">
        <v>0.86442134875361409</v>
      </c>
      <c r="I26" s="15">
        <v>0.84298034840813529</v>
      </c>
      <c r="J26" s="15">
        <v>0.90480252923169568</v>
      </c>
      <c r="K26" s="31">
        <v>0.89173381694455744</v>
      </c>
      <c r="L26" s="15">
        <v>0.8786651046574192</v>
      </c>
      <c r="M26" s="15">
        <v>0.84855223145842174</v>
      </c>
      <c r="N26" s="15">
        <v>0.86581562257065159</v>
      </c>
      <c r="O26" s="15">
        <v>0.85446708012868688</v>
      </c>
      <c r="P26" s="15">
        <v>0.89666823840578802</v>
      </c>
      <c r="Q26" s="15">
        <v>0.88651360514988553</v>
      </c>
      <c r="R26" s="15">
        <v>0.85498847247672749</v>
      </c>
      <c r="S26" s="15">
        <v>0.86478819334592782</v>
      </c>
      <c r="T26" s="15">
        <v>0.87636984303367571</v>
      </c>
      <c r="U26" s="15">
        <v>0.83023340781679533</v>
      </c>
      <c r="V26" s="15">
        <v>0.84295645431487298</v>
      </c>
      <c r="W26" s="31">
        <v>0.85709331358804342</v>
      </c>
      <c r="X26" s="31">
        <v>0.87123017286121363</v>
      </c>
      <c r="Y26" s="15">
        <v>0.88536703213438406</v>
      </c>
      <c r="Z26" s="15">
        <v>0.85179245805010284</v>
      </c>
    </row>
    <row r="27" spans="1:27" x14ac:dyDescent="0.3">
      <c r="A27">
        <v>44</v>
      </c>
      <c r="B27" t="s">
        <v>595</v>
      </c>
      <c r="C27" t="s">
        <v>474</v>
      </c>
      <c r="D27">
        <v>6</v>
      </c>
      <c r="E27" t="s">
        <v>122</v>
      </c>
      <c r="F27" s="15">
        <v>0.95</v>
      </c>
      <c r="G27" s="15">
        <v>0.98254792462203511</v>
      </c>
      <c r="H27" s="31">
        <v>0.98302437679890831</v>
      </c>
      <c r="I27" s="31">
        <v>0.98350082897578162</v>
      </c>
      <c r="J27" s="31">
        <v>0.98397728115265481</v>
      </c>
      <c r="K27" s="15">
        <v>0.98445373332952801</v>
      </c>
      <c r="L27" s="15">
        <v>0.7257631553328513</v>
      </c>
      <c r="M27" s="15">
        <v>0.68196975443753594</v>
      </c>
      <c r="N27" s="15">
        <v>0.66534297842376422</v>
      </c>
      <c r="O27" s="15">
        <v>0.74137419760990331</v>
      </c>
      <c r="P27" s="15">
        <v>0.73043941282987501</v>
      </c>
      <c r="Q27" s="15">
        <v>0.61073376777504007</v>
      </c>
      <c r="R27" s="15">
        <v>0.69604816093540411</v>
      </c>
      <c r="S27" s="15">
        <v>0.76188364141632592</v>
      </c>
      <c r="T27" s="15">
        <v>0.84784397472428741</v>
      </c>
      <c r="U27" s="15">
        <v>0.87109806134273704</v>
      </c>
      <c r="V27" s="15">
        <v>0.86651490789755492</v>
      </c>
      <c r="W27" s="15">
        <v>0.89049676064985062</v>
      </c>
      <c r="X27" s="15">
        <v>0.85657173707832546</v>
      </c>
      <c r="Y27" s="15">
        <v>0.84872933029406239</v>
      </c>
      <c r="Z27" s="15">
        <v>0.85118032133861476</v>
      </c>
    </row>
    <row r="28" spans="1:27" x14ac:dyDescent="0.3">
      <c r="A28">
        <v>102</v>
      </c>
      <c r="B28" t="s">
        <v>626</v>
      </c>
      <c r="C28" t="s">
        <v>473</v>
      </c>
      <c r="D28">
        <v>3</v>
      </c>
      <c r="E28" t="s">
        <v>609</v>
      </c>
      <c r="F28" s="15"/>
      <c r="K28" s="15">
        <v>0.88872197827594179</v>
      </c>
      <c r="L28" s="15">
        <v>0.85048431347043674</v>
      </c>
      <c r="M28" s="15">
        <v>0.85662281885927138</v>
      </c>
      <c r="N28" s="15">
        <v>0.84525312741706549</v>
      </c>
      <c r="O28" s="15">
        <v>0.82540156136949838</v>
      </c>
      <c r="P28" s="15">
        <v>0.84370121377959351</v>
      </c>
      <c r="Q28" s="15">
        <v>0.83837875709909548</v>
      </c>
      <c r="R28" s="15">
        <v>0.84833511704009834</v>
      </c>
      <c r="S28" s="15">
        <v>0.86736377610578141</v>
      </c>
      <c r="T28" s="15">
        <v>0.85876568767705586</v>
      </c>
      <c r="U28" s="15">
        <v>0.84663144893672182</v>
      </c>
      <c r="V28" s="15">
        <v>0.85321277641400139</v>
      </c>
      <c r="W28" s="15">
        <v>0.87073568298822579</v>
      </c>
      <c r="X28" s="15">
        <v>0.88801201645766592</v>
      </c>
      <c r="Y28" s="15">
        <v>0.88762235069298734</v>
      </c>
      <c r="Z28" s="15">
        <v>0.8355960940599344</v>
      </c>
    </row>
    <row r="29" spans="1:27" x14ac:dyDescent="0.3">
      <c r="A29">
        <v>47</v>
      </c>
      <c r="B29" t="s">
        <v>420</v>
      </c>
      <c r="C29" t="s">
        <v>474</v>
      </c>
      <c r="D29">
        <v>6</v>
      </c>
      <c r="E29" t="s">
        <v>122</v>
      </c>
      <c r="F29" s="15"/>
      <c r="K29" s="15">
        <v>0.98213682053293627</v>
      </c>
      <c r="L29" s="15">
        <v>0.98339552481219872</v>
      </c>
      <c r="M29" s="15">
        <v>0.95186377650386766</v>
      </c>
      <c r="N29" s="31">
        <v>0.96149102120309426</v>
      </c>
      <c r="O29" s="31">
        <v>0.97111826590232053</v>
      </c>
      <c r="P29" s="31">
        <v>0.98074551060154713</v>
      </c>
      <c r="Q29" s="31">
        <v>0.99037275530077351</v>
      </c>
      <c r="R29" s="15">
        <v>1</v>
      </c>
      <c r="S29" s="15">
        <v>1</v>
      </c>
      <c r="T29" s="15">
        <v>1</v>
      </c>
      <c r="U29" s="15">
        <v>1</v>
      </c>
      <c r="V29" s="15">
        <v>1</v>
      </c>
      <c r="W29" s="15">
        <v>0.90844361834654974</v>
      </c>
      <c r="X29" s="15">
        <v>0.88024533437577812</v>
      </c>
      <c r="Y29" s="15">
        <v>0.85818212800943439</v>
      </c>
      <c r="Z29" s="15">
        <v>0.82670868409591003</v>
      </c>
    </row>
    <row r="30" spans="1:27" x14ac:dyDescent="0.3">
      <c r="A30">
        <v>22</v>
      </c>
      <c r="B30" t="s">
        <v>621</v>
      </c>
      <c r="C30" t="s">
        <v>477</v>
      </c>
      <c r="D30">
        <v>3</v>
      </c>
      <c r="E30" t="s">
        <v>609</v>
      </c>
      <c r="F30" s="15"/>
      <c r="G30" s="15">
        <v>0.8596047598168457</v>
      </c>
      <c r="H30" s="15">
        <v>0.9137148638334881</v>
      </c>
      <c r="I30" s="15">
        <v>0.87017901324406932</v>
      </c>
      <c r="J30" s="15">
        <v>0.84634059264548378</v>
      </c>
      <c r="K30" s="15">
        <v>0.89945626181839589</v>
      </c>
      <c r="L30" s="15">
        <v>0.89381511447112383</v>
      </c>
      <c r="M30" s="15">
        <v>0.88130527745405662</v>
      </c>
      <c r="N30" s="15">
        <v>0.87750345039779443</v>
      </c>
      <c r="O30" s="15">
        <v>0.88401643568203125</v>
      </c>
      <c r="P30" s="15">
        <v>0.86970621212110744</v>
      </c>
      <c r="Q30" s="15">
        <v>0.87950218171989036</v>
      </c>
      <c r="R30" s="15">
        <v>0.89662493926519393</v>
      </c>
      <c r="S30" s="15">
        <v>0.87725463048811669</v>
      </c>
      <c r="T30" s="15">
        <v>0.88493773898467243</v>
      </c>
      <c r="U30" s="15">
        <v>0.92583203018568427</v>
      </c>
      <c r="V30" s="15">
        <v>0.92495794593939606</v>
      </c>
      <c r="W30" s="15">
        <v>0.94540520378160109</v>
      </c>
      <c r="X30" s="15">
        <v>0.96981791867473599</v>
      </c>
      <c r="Y30" s="15">
        <v>0.86340381241707964</v>
      </c>
      <c r="Z30" s="15">
        <v>0.81256735075476316</v>
      </c>
    </row>
    <row r="31" spans="1:27" x14ac:dyDescent="0.3">
      <c r="A31">
        <v>17</v>
      </c>
      <c r="B31" t="s">
        <v>623</v>
      </c>
      <c r="C31" t="s">
        <v>477</v>
      </c>
      <c r="D31">
        <v>3</v>
      </c>
      <c r="E31" t="s">
        <v>609</v>
      </c>
      <c r="F31" s="15"/>
      <c r="G31" s="15">
        <v>0.90943288602455896</v>
      </c>
      <c r="H31" s="15">
        <v>0.95211053217024766</v>
      </c>
      <c r="I31" s="15">
        <v>0.96556085781636292</v>
      </c>
      <c r="J31" s="15">
        <v>0.95472918350848823</v>
      </c>
      <c r="K31" s="15">
        <v>0.92584892584892586</v>
      </c>
      <c r="L31" s="15">
        <v>0.89983127007467156</v>
      </c>
      <c r="M31" s="15">
        <v>0.92382824978470723</v>
      </c>
      <c r="N31" s="15">
        <v>0.92595838347292503</v>
      </c>
      <c r="O31" s="15">
        <v>0.89636382853651952</v>
      </c>
      <c r="P31" s="15">
        <v>0.91622780151947225</v>
      </c>
      <c r="Q31" s="15">
        <v>0.92170528979258659</v>
      </c>
      <c r="R31" s="15">
        <v>0.94479259753398404</v>
      </c>
      <c r="S31" s="15">
        <v>0.93276273885286842</v>
      </c>
      <c r="T31" s="15">
        <v>0.85841222316607746</v>
      </c>
      <c r="U31" s="15">
        <v>0.82957974373076571</v>
      </c>
      <c r="V31" s="15">
        <v>0.86891591031503634</v>
      </c>
      <c r="W31" s="15">
        <v>0.87873274926664302</v>
      </c>
      <c r="X31" s="15">
        <v>0.826787381251743</v>
      </c>
      <c r="Y31" s="15">
        <v>0.78845664560354622</v>
      </c>
      <c r="Z31" s="15">
        <v>0.80692491921359411</v>
      </c>
    </row>
    <row r="32" spans="1:27" x14ac:dyDescent="0.3">
      <c r="A32">
        <v>83</v>
      </c>
      <c r="B32" t="s">
        <v>230</v>
      </c>
      <c r="C32" t="s">
        <v>476</v>
      </c>
      <c r="D32">
        <v>5</v>
      </c>
      <c r="E32" t="s">
        <v>104</v>
      </c>
      <c r="F32" s="15"/>
      <c r="K32" s="15">
        <v>0.95683354020135158</v>
      </c>
      <c r="L32" s="15">
        <v>0.99315242794229708</v>
      </c>
      <c r="M32" s="15">
        <v>0.98658658072369121</v>
      </c>
      <c r="N32" s="31">
        <v>0.97766009136492893</v>
      </c>
      <c r="O32" s="31">
        <v>0.96873360200616676</v>
      </c>
      <c r="P32" s="31">
        <v>0.95980711264740448</v>
      </c>
      <c r="Q32" s="15">
        <v>0.9508806232886422</v>
      </c>
      <c r="R32" s="15">
        <v>0.91968087134432841</v>
      </c>
      <c r="S32" s="15">
        <v>0.8809370940211606</v>
      </c>
      <c r="T32" s="15">
        <v>0.7976504019422197</v>
      </c>
      <c r="U32" s="31">
        <v>0.78988543853751869</v>
      </c>
      <c r="V32" s="31">
        <v>0.78212047513281779</v>
      </c>
      <c r="W32" s="15">
        <v>0.77435551172811667</v>
      </c>
      <c r="X32" s="15">
        <v>0.81520386993988736</v>
      </c>
      <c r="Y32" s="15">
        <v>0.80894098713576335</v>
      </c>
      <c r="Z32" s="15">
        <v>0.7970480960432591</v>
      </c>
    </row>
    <row r="33" spans="1:50" x14ac:dyDescent="0.3">
      <c r="A33">
        <v>21</v>
      </c>
      <c r="B33" t="s">
        <v>128</v>
      </c>
      <c r="C33" t="s">
        <v>477</v>
      </c>
      <c r="D33">
        <v>4</v>
      </c>
      <c r="E33" t="s">
        <v>5</v>
      </c>
      <c r="F33" s="15"/>
      <c r="G33" s="15">
        <v>0.70251015040473941</v>
      </c>
      <c r="H33" s="15">
        <v>0.75109729897818478</v>
      </c>
      <c r="I33" s="15">
        <v>0.76761654581852956</v>
      </c>
      <c r="J33" s="15">
        <v>0.77662613090015697</v>
      </c>
      <c r="K33" s="15">
        <v>0.79690296474982492</v>
      </c>
      <c r="L33" s="15">
        <v>0.79551320187877828</v>
      </c>
      <c r="M33" s="15">
        <v>0.80486811428668936</v>
      </c>
      <c r="N33" s="15">
        <v>0.81522410509847387</v>
      </c>
      <c r="O33" s="15">
        <v>0.81245985952099498</v>
      </c>
      <c r="P33" s="15">
        <v>0.81468538350901043</v>
      </c>
      <c r="Q33" s="15">
        <v>0.81739738709726373</v>
      </c>
      <c r="R33" s="15">
        <v>0.80559116763395977</v>
      </c>
      <c r="S33" s="15">
        <v>0.7664697309434616</v>
      </c>
      <c r="T33" s="15">
        <v>0.76371748841830656</v>
      </c>
      <c r="U33" s="15">
        <v>0.71655127134363994</v>
      </c>
      <c r="V33" s="15">
        <v>0.70457451372028068</v>
      </c>
      <c r="W33" s="15">
        <v>0.67689226309062722</v>
      </c>
      <c r="X33" s="15">
        <v>0.73186671118128765</v>
      </c>
      <c r="Y33" s="15">
        <v>0.77623864394349473</v>
      </c>
      <c r="Z33" s="15">
        <v>0.78829797729279416</v>
      </c>
    </row>
    <row r="34" spans="1:50" x14ac:dyDescent="0.3">
      <c r="A34">
        <v>71</v>
      </c>
      <c r="B34" t="s">
        <v>589</v>
      </c>
      <c r="C34" t="s">
        <v>470</v>
      </c>
      <c r="D34">
        <v>7</v>
      </c>
      <c r="E34" t="s">
        <v>576</v>
      </c>
      <c r="F34" s="15"/>
      <c r="G34" s="15">
        <v>0.57551160606589691</v>
      </c>
      <c r="H34" s="15">
        <v>0.7570159199104679</v>
      </c>
      <c r="I34" s="15">
        <v>0.81007860424773226</v>
      </c>
      <c r="J34" s="15">
        <v>0.81744168569953968</v>
      </c>
      <c r="K34" s="15">
        <v>0.82741440385633125</v>
      </c>
      <c r="L34" s="15">
        <v>0.70828199195074681</v>
      </c>
      <c r="M34" s="15">
        <v>0.73509429067838428</v>
      </c>
      <c r="N34" s="15">
        <v>0.72902826365514262</v>
      </c>
      <c r="O34" s="15">
        <v>0.74552411173907307</v>
      </c>
      <c r="P34" s="15">
        <v>0.73947233647957455</v>
      </c>
      <c r="Q34" s="15">
        <v>0.74566429536164436</v>
      </c>
      <c r="R34" s="15">
        <v>0.73060417030431479</v>
      </c>
      <c r="S34" s="15">
        <v>0.75019047268593664</v>
      </c>
      <c r="T34" s="15">
        <v>0.82591577432730345</v>
      </c>
      <c r="U34" s="15">
        <v>0.8164742510537516</v>
      </c>
      <c r="V34" s="15">
        <v>0.81497593315162564</v>
      </c>
      <c r="W34" s="15">
        <v>0.79430101674252807</v>
      </c>
      <c r="X34" s="15">
        <v>0.78143971092801867</v>
      </c>
      <c r="Y34" s="15">
        <v>0.79365266674549628</v>
      </c>
      <c r="Z34" s="15">
        <v>0.77539192586134764</v>
      </c>
    </row>
    <row r="35" spans="1:50" x14ac:dyDescent="0.3">
      <c r="A35">
        <v>42</v>
      </c>
      <c r="B35" t="s">
        <v>57</v>
      </c>
      <c r="C35" t="s">
        <v>474</v>
      </c>
      <c r="D35">
        <v>6</v>
      </c>
      <c r="E35" t="s">
        <v>122</v>
      </c>
      <c r="F35" s="15">
        <v>0.81699999999999995</v>
      </c>
      <c r="G35" s="15">
        <v>0.87466744100266047</v>
      </c>
      <c r="H35" s="15">
        <v>0.88589277033502289</v>
      </c>
      <c r="I35" s="15">
        <v>0.87060301129159057</v>
      </c>
      <c r="J35" s="15">
        <v>0.85695506166399538</v>
      </c>
      <c r="K35" s="15">
        <v>0.87851434765015246</v>
      </c>
      <c r="L35" s="15">
        <v>0.83249647153340323</v>
      </c>
      <c r="M35" s="15">
        <v>0.81972169671919737</v>
      </c>
      <c r="N35" s="15">
        <v>0.83784572952255998</v>
      </c>
      <c r="O35" s="15">
        <v>0.83027126391553041</v>
      </c>
      <c r="P35" s="15">
        <v>0.79709878997035133</v>
      </c>
      <c r="Q35" s="15">
        <v>0.81064548509766854</v>
      </c>
      <c r="R35" s="15">
        <v>0.81925225014402703</v>
      </c>
      <c r="S35" s="15">
        <v>0.83155922838076957</v>
      </c>
      <c r="T35" s="15">
        <v>0.83609056422992145</v>
      </c>
      <c r="U35" s="15">
        <v>0.83244913451267932</v>
      </c>
      <c r="V35" s="15">
        <v>0.78906286832620798</v>
      </c>
      <c r="W35" s="15">
        <v>0.76291930891087867</v>
      </c>
      <c r="X35" s="15">
        <v>0.76203583863353852</v>
      </c>
      <c r="Y35" s="15">
        <v>0.79437771858592909</v>
      </c>
      <c r="Z35" s="15">
        <v>0.76746875781467894</v>
      </c>
    </row>
    <row r="36" spans="1:50" x14ac:dyDescent="0.3">
      <c r="A36">
        <v>57</v>
      </c>
      <c r="B36" t="s">
        <v>571</v>
      </c>
      <c r="C36" t="s">
        <v>478</v>
      </c>
      <c r="D36">
        <v>8</v>
      </c>
      <c r="E36" t="s">
        <v>561</v>
      </c>
      <c r="F36" s="15"/>
      <c r="K36" s="15">
        <v>0.67844824377551338</v>
      </c>
      <c r="L36" s="15">
        <v>0.68492947560394346</v>
      </c>
      <c r="M36" s="15">
        <v>0.73527996501015647</v>
      </c>
      <c r="N36" s="15">
        <v>0.82091035128542789</v>
      </c>
      <c r="O36" s="15">
        <v>0.80283662203937012</v>
      </c>
      <c r="P36" s="15">
        <v>0.75551862627174859</v>
      </c>
      <c r="Q36" s="15">
        <v>0.71246427139057611</v>
      </c>
      <c r="R36" s="15">
        <v>0.74764226376614906</v>
      </c>
      <c r="S36" s="15">
        <v>0.71075058540941649</v>
      </c>
      <c r="T36" s="15">
        <v>0.74747746457612074</v>
      </c>
      <c r="U36" s="15">
        <v>0.77783824696024695</v>
      </c>
      <c r="V36" s="15">
        <v>0.74348120141607454</v>
      </c>
      <c r="W36" s="15">
        <v>0.74179236784380609</v>
      </c>
      <c r="X36" s="15">
        <v>0.73981684251634416</v>
      </c>
      <c r="Y36" s="15">
        <v>0.77994781782930733</v>
      </c>
      <c r="Z36" s="15">
        <v>0.76597070929474109</v>
      </c>
    </row>
    <row r="37" spans="1:50" x14ac:dyDescent="0.3">
      <c r="A37">
        <v>73</v>
      </c>
      <c r="B37" t="s">
        <v>584</v>
      </c>
      <c r="C37" t="s">
        <v>470</v>
      </c>
      <c r="D37">
        <v>7</v>
      </c>
      <c r="E37" t="s">
        <v>576</v>
      </c>
      <c r="F37" s="15"/>
      <c r="G37" s="15">
        <v>0.98987080838057329</v>
      </c>
      <c r="H37" s="15">
        <v>0.90337565809848253</v>
      </c>
      <c r="I37" s="15">
        <v>0.8893261964735516</v>
      </c>
      <c r="J37" s="15">
        <v>0.91648230088495575</v>
      </c>
      <c r="K37" s="15">
        <v>0.95857981836129458</v>
      </c>
      <c r="L37" s="15">
        <v>0.84802494112117544</v>
      </c>
      <c r="M37" s="15">
        <v>0.69621122052984585</v>
      </c>
      <c r="N37" s="15">
        <v>0.6673898459384211</v>
      </c>
      <c r="O37" s="15">
        <v>0.62795579575652916</v>
      </c>
      <c r="P37" s="15">
        <v>0.64704705326752532</v>
      </c>
      <c r="Q37" s="15">
        <v>0.65921630906048112</v>
      </c>
      <c r="R37" s="15">
        <v>0.66293796926541193</v>
      </c>
      <c r="S37" s="15">
        <v>0.63303563665883456</v>
      </c>
      <c r="T37" s="15">
        <v>0.65456388443598967</v>
      </c>
      <c r="U37" s="15">
        <v>0.6800238848916903</v>
      </c>
      <c r="V37" s="15">
        <v>0.67683002664314917</v>
      </c>
      <c r="W37" s="15">
        <v>0.73581788442550622</v>
      </c>
      <c r="X37" s="15">
        <v>0.74252331586052234</v>
      </c>
      <c r="Y37" s="15">
        <v>0.78758228700298982</v>
      </c>
      <c r="Z37" s="15">
        <v>0.76540590187685575</v>
      </c>
    </row>
    <row r="38" spans="1:50" x14ac:dyDescent="0.3">
      <c r="A38">
        <v>41</v>
      </c>
      <c r="B38" t="s">
        <v>654</v>
      </c>
      <c r="C38" t="s">
        <v>474</v>
      </c>
      <c r="D38">
        <v>6</v>
      </c>
      <c r="E38" t="s">
        <v>629</v>
      </c>
      <c r="F38" s="15"/>
      <c r="K38" s="15">
        <v>0.98708603453501453</v>
      </c>
      <c r="L38" s="15">
        <v>0.9929014666993129</v>
      </c>
      <c r="M38" s="15">
        <v>0.85743188032651807</v>
      </c>
      <c r="N38" s="31">
        <v>0.834661635733142</v>
      </c>
      <c r="O38" s="31">
        <v>0.81189139113976583</v>
      </c>
      <c r="P38" s="31">
        <v>0.78912114654638987</v>
      </c>
      <c r="Q38" s="31">
        <v>0.76635090195301381</v>
      </c>
      <c r="R38" s="15">
        <v>0.74358065735963774</v>
      </c>
      <c r="S38" s="15">
        <v>0.65552534197495227</v>
      </c>
      <c r="T38" s="15">
        <v>0.67058875147765351</v>
      </c>
      <c r="U38" s="15">
        <v>0.68530506536734093</v>
      </c>
      <c r="V38" s="15">
        <v>0.75799263556068985</v>
      </c>
      <c r="W38" s="15">
        <v>0.75416630739486989</v>
      </c>
      <c r="X38" s="15">
        <v>0.77137136192731892</v>
      </c>
      <c r="Y38" s="15">
        <v>0.74662283478740188</v>
      </c>
      <c r="Z38" s="15">
        <v>0.73697584095586055</v>
      </c>
    </row>
    <row r="39" spans="1:50" x14ac:dyDescent="0.3">
      <c r="A39">
        <v>11</v>
      </c>
      <c r="B39" t="s">
        <v>585</v>
      </c>
      <c r="C39" t="s">
        <v>464</v>
      </c>
      <c r="D39">
        <v>7</v>
      </c>
      <c r="E39" t="s">
        <v>576</v>
      </c>
      <c r="F39" s="15"/>
      <c r="G39" s="15">
        <v>0.27960749697717452</v>
      </c>
      <c r="H39" s="15">
        <v>0.42286225568298602</v>
      </c>
      <c r="I39" s="15">
        <v>0.52955396742706529</v>
      </c>
      <c r="J39" s="15">
        <v>0.78164788438388766</v>
      </c>
      <c r="K39" s="15">
        <v>0.8006845458196018</v>
      </c>
      <c r="L39" s="15">
        <v>0.73884265512179848</v>
      </c>
      <c r="M39" s="15">
        <v>0.61477674520571757</v>
      </c>
      <c r="N39" s="15">
        <v>1</v>
      </c>
      <c r="O39" s="15">
        <v>1</v>
      </c>
      <c r="P39" s="15">
        <v>1</v>
      </c>
      <c r="Q39" s="15">
        <v>1</v>
      </c>
      <c r="R39" s="15">
        <v>0.52558691560017523</v>
      </c>
      <c r="S39" s="15">
        <v>0.62612292040347317</v>
      </c>
      <c r="T39" s="15">
        <v>0.80318461777849048</v>
      </c>
      <c r="U39" s="15">
        <v>0.93721241066869421</v>
      </c>
      <c r="V39" s="15">
        <v>0.88666629349299031</v>
      </c>
      <c r="W39" s="15">
        <v>0.88037690377984545</v>
      </c>
      <c r="X39" s="15">
        <v>0.8500087054044001</v>
      </c>
      <c r="Y39" s="15">
        <v>0.74534236018653122</v>
      </c>
      <c r="Z39" s="15">
        <v>0.73535333552739468</v>
      </c>
      <c r="AX39" s="29"/>
    </row>
    <row r="40" spans="1:50" x14ac:dyDescent="0.3">
      <c r="A40">
        <v>85</v>
      </c>
      <c r="B40" t="s">
        <v>194</v>
      </c>
      <c r="C40" t="s">
        <v>476</v>
      </c>
      <c r="D40">
        <v>5</v>
      </c>
      <c r="E40" t="s">
        <v>104</v>
      </c>
      <c r="F40" s="15"/>
      <c r="K40" s="15">
        <v>0.95903722939271785</v>
      </c>
      <c r="L40" s="15">
        <v>0.89113782835934785</v>
      </c>
      <c r="M40" s="15">
        <v>0.35496062189936411</v>
      </c>
      <c r="N40" s="15">
        <v>0.63988878097894319</v>
      </c>
      <c r="O40" s="15">
        <v>0.6296415463485997</v>
      </c>
      <c r="P40" s="15">
        <v>0.67764688556899166</v>
      </c>
      <c r="Q40" s="15">
        <v>0.79726731617976332</v>
      </c>
      <c r="R40" s="15">
        <v>0.70871386994702068</v>
      </c>
      <c r="S40" s="15">
        <v>0.77723087712566441</v>
      </c>
      <c r="T40" s="15">
        <v>0.7563209063544809</v>
      </c>
      <c r="U40" s="15">
        <v>0.80852948400666058</v>
      </c>
      <c r="V40" s="15">
        <v>0.6918642168296012</v>
      </c>
      <c r="W40" s="15">
        <v>0.69562303292551431</v>
      </c>
      <c r="X40" s="15">
        <v>0.72428207163942582</v>
      </c>
      <c r="Y40" s="15">
        <v>0.73564570180046696</v>
      </c>
      <c r="Z40" s="15">
        <v>0.7328775537700446</v>
      </c>
    </row>
    <row r="41" spans="1:50" x14ac:dyDescent="0.3">
      <c r="A41">
        <v>50</v>
      </c>
      <c r="B41" t="s">
        <v>591</v>
      </c>
      <c r="C41" t="s">
        <v>474</v>
      </c>
      <c r="D41">
        <v>6</v>
      </c>
      <c r="E41" t="s">
        <v>122</v>
      </c>
      <c r="F41" s="15">
        <v>1</v>
      </c>
      <c r="K41" s="15">
        <v>0.97808976320191887</v>
      </c>
      <c r="L41" s="15">
        <v>0.96421695261430296</v>
      </c>
      <c r="M41" s="15">
        <v>0.96942410792524847</v>
      </c>
      <c r="N41" s="31">
        <v>0.92247454383120286</v>
      </c>
      <c r="O41" s="31">
        <v>0.87552497973715726</v>
      </c>
      <c r="P41" s="31">
        <v>0.82857541564311155</v>
      </c>
      <c r="Q41" s="31">
        <v>0.78162585154906605</v>
      </c>
      <c r="R41" s="15">
        <v>0.73467628745502045</v>
      </c>
      <c r="S41" s="15">
        <v>0.69361874249802635</v>
      </c>
      <c r="T41" s="15">
        <v>0.61277635855977397</v>
      </c>
      <c r="U41" s="15">
        <v>0.58611624779573224</v>
      </c>
      <c r="V41" s="15">
        <v>0.62454044410341136</v>
      </c>
      <c r="W41" s="15">
        <v>0.6981349787650305</v>
      </c>
      <c r="X41" s="15">
        <v>0.70212121968301</v>
      </c>
      <c r="Y41" s="15">
        <v>0.72432486479690184</v>
      </c>
      <c r="Z41" s="15">
        <v>0.73092775982224922</v>
      </c>
    </row>
    <row r="42" spans="1:50" x14ac:dyDescent="0.3">
      <c r="A42">
        <v>46</v>
      </c>
      <c r="B42" t="s">
        <v>222</v>
      </c>
      <c r="C42" t="s">
        <v>474</v>
      </c>
      <c r="D42">
        <v>6</v>
      </c>
      <c r="E42" t="s">
        <v>122</v>
      </c>
      <c r="F42" s="15">
        <v>0.90400000000000003</v>
      </c>
      <c r="G42" s="15">
        <v>0.99966156019998176</v>
      </c>
      <c r="H42" s="31">
        <v>0.99974617014998635</v>
      </c>
      <c r="I42" s="31">
        <v>0.99983078009999082</v>
      </c>
      <c r="J42" s="31">
        <v>0.99991539004999541</v>
      </c>
      <c r="K42" s="15">
        <v>1</v>
      </c>
      <c r="L42" s="15">
        <v>0.95314481620053948</v>
      </c>
      <c r="M42" s="15">
        <v>0.95244867066303607</v>
      </c>
      <c r="N42" s="31">
        <v>0.93912927270238777</v>
      </c>
      <c r="O42" s="31">
        <v>0.92580987474173937</v>
      </c>
      <c r="P42" s="31">
        <v>0.9124904767810913</v>
      </c>
      <c r="Q42" s="31">
        <v>0.89917107882044289</v>
      </c>
      <c r="R42" s="15">
        <v>0.8858516808597946</v>
      </c>
      <c r="S42" s="15">
        <v>0.84209413748414397</v>
      </c>
      <c r="T42" s="15">
        <v>0.75316179056907873</v>
      </c>
      <c r="U42" s="15">
        <v>0.74817759021199737</v>
      </c>
      <c r="V42" s="15">
        <v>0.7400664144568897</v>
      </c>
      <c r="W42" s="15">
        <v>0.7405958956509705</v>
      </c>
      <c r="X42" s="15">
        <v>0.71595099108093119</v>
      </c>
      <c r="Y42" s="15">
        <v>0.73195313590186339</v>
      </c>
      <c r="Z42" s="15">
        <v>0.72365091509925428</v>
      </c>
    </row>
    <row r="43" spans="1:50" x14ac:dyDescent="0.3">
      <c r="A43">
        <v>81</v>
      </c>
      <c r="B43" t="s">
        <v>179</v>
      </c>
      <c r="C43" t="s">
        <v>476</v>
      </c>
      <c r="D43">
        <v>5</v>
      </c>
      <c r="E43" t="s">
        <v>104</v>
      </c>
      <c r="F43" s="15"/>
      <c r="K43" s="15">
        <v>0.99980176894002992</v>
      </c>
      <c r="L43" s="15">
        <v>0.99827987721180833</v>
      </c>
      <c r="M43" s="15">
        <v>0.99902384708934266</v>
      </c>
      <c r="N43" s="15">
        <v>0.99803155414824318</v>
      </c>
      <c r="O43" s="15">
        <v>0.99709246858421685</v>
      </c>
      <c r="P43" s="15">
        <v>0.88273160602666989</v>
      </c>
      <c r="Q43" s="15">
        <v>0.83804368871745738</v>
      </c>
      <c r="R43" s="15">
        <v>0.84813360522369419</v>
      </c>
      <c r="S43" s="15">
        <v>0.79876853515933277</v>
      </c>
      <c r="T43" s="15">
        <v>0.76681364667679897</v>
      </c>
      <c r="U43" s="15">
        <v>0.74830912735572741</v>
      </c>
      <c r="V43" s="15">
        <v>0.78691501033885491</v>
      </c>
      <c r="W43" s="15">
        <v>0.80494530579582746</v>
      </c>
      <c r="X43" s="15">
        <v>0.82249810987662875</v>
      </c>
      <c r="Y43" s="15">
        <v>0.78826763790517584</v>
      </c>
      <c r="Z43" s="15">
        <v>0.72359303040874656</v>
      </c>
    </row>
    <row r="44" spans="1:50" x14ac:dyDescent="0.3">
      <c r="A44">
        <v>64</v>
      </c>
      <c r="B44" t="s">
        <v>631</v>
      </c>
      <c r="C44" t="s">
        <v>478</v>
      </c>
      <c r="D44">
        <v>1</v>
      </c>
      <c r="E44" t="s">
        <v>630</v>
      </c>
      <c r="F44" s="15"/>
      <c r="G44" s="15">
        <v>0.26463495242845692</v>
      </c>
      <c r="H44" s="15">
        <v>0.48303894833475519</v>
      </c>
      <c r="I44" s="15">
        <v>0.48739654158047618</v>
      </c>
      <c r="J44" s="15">
        <v>0.43913350957592862</v>
      </c>
      <c r="K44" s="15">
        <v>0.50718028142952931</v>
      </c>
      <c r="L44" s="15">
        <v>0.49991434645998251</v>
      </c>
      <c r="M44" s="15">
        <v>0.54505004013405467</v>
      </c>
      <c r="N44" s="15">
        <v>0.61899423571878465</v>
      </c>
      <c r="O44" s="15">
        <v>0.63618596586303844</v>
      </c>
      <c r="P44" s="15">
        <v>0.61413294754618197</v>
      </c>
      <c r="Q44" s="15">
        <v>0.62145792883386508</v>
      </c>
      <c r="R44" s="15">
        <v>0.63089456535436683</v>
      </c>
      <c r="S44" s="15">
        <v>0.76670263133750216</v>
      </c>
      <c r="T44" s="15">
        <v>0.64247229014599894</v>
      </c>
      <c r="U44" s="15">
        <v>0.67378159299461826</v>
      </c>
      <c r="V44" s="15">
        <v>0.80672463602848332</v>
      </c>
      <c r="W44" s="15">
        <v>0.82665906380462673</v>
      </c>
      <c r="X44" s="15">
        <v>0.81272569443287257</v>
      </c>
      <c r="Y44" s="15">
        <v>0.78870826002427663</v>
      </c>
      <c r="Z44" s="15">
        <v>0.71570296390622001</v>
      </c>
    </row>
    <row r="45" spans="1:50" x14ac:dyDescent="0.3">
      <c r="A45">
        <v>7</v>
      </c>
      <c r="B45" t="s">
        <v>573</v>
      </c>
      <c r="C45" t="s">
        <v>472</v>
      </c>
      <c r="D45">
        <v>8</v>
      </c>
      <c r="E45" t="s">
        <v>561</v>
      </c>
      <c r="F45" s="15"/>
      <c r="K45" s="15">
        <v>0.59499188908086098</v>
      </c>
      <c r="L45" s="15">
        <v>0.42671312793667809</v>
      </c>
      <c r="M45" s="15">
        <v>0.41827557683169359</v>
      </c>
      <c r="N45" s="15">
        <v>0.33523634532440238</v>
      </c>
      <c r="O45" s="15">
        <v>0.36133607622518821</v>
      </c>
      <c r="P45" s="15">
        <v>0.28203860992293078</v>
      </c>
      <c r="Q45" s="15">
        <v>0.13352819461750129</v>
      </c>
      <c r="R45" s="15">
        <v>0.14692045515340149</v>
      </c>
      <c r="S45" s="15">
        <v>0.27306989669431492</v>
      </c>
      <c r="T45" s="15">
        <v>0.72031734382248791</v>
      </c>
      <c r="U45" s="15">
        <v>0.86022502122702482</v>
      </c>
      <c r="V45" s="15">
        <v>0.84836859777927487</v>
      </c>
      <c r="W45" s="15">
        <v>0.74463520838146469</v>
      </c>
      <c r="X45" s="15">
        <v>0.83321167752420011</v>
      </c>
      <c r="Y45" s="15">
        <v>0.59188871901461149</v>
      </c>
      <c r="Z45" s="15">
        <v>0.71225071220017067</v>
      </c>
    </row>
    <row r="46" spans="1:50" x14ac:dyDescent="0.3">
      <c r="A46">
        <v>60</v>
      </c>
      <c r="B46" s="37" t="s">
        <v>653</v>
      </c>
      <c r="C46" t="s">
        <v>478</v>
      </c>
      <c r="D46">
        <v>2</v>
      </c>
      <c r="E46" t="s">
        <v>629</v>
      </c>
      <c r="F46" s="15"/>
      <c r="T46" s="15">
        <v>0.3699940703943338</v>
      </c>
      <c r="U46" s="15">
        <v>0.66050415356288117</v>
      </c>
      <c r="V46" s="15">
        <v>0.31928783770202263</v>
      </c>
      <c r="W46" s="15">
        <v>0.67067018648383103</v>
      </c>
      <c r="X46" s="15">
        <v>0.63406129380370579</v>
      </c>
      <c r="Y46" s="15">
        <v>0.4622671206095344</v>
      </c>
      <c r="Z46" s="15">
        <v>0.70897423171577745</v>
      </c>
    </row>
    <row r="47" spans="1:50" x14ac:dyDescent="0.3">
      <c r="A47">
        <v>68</v>
      </c>
      <c r="B47" t="s">
        <v>577</v>
      </c>
      <c r="C47" t="s">
        <v>466</v>
      </c>
      <c r="D47">
        <v>7</v>
      </c>
      <c r="E47" t="s">
        <v>576</v>
      </c>
      <c r="F47" s="15"/>
      <c r="G47" s="15">
        <v>0.95111429360619792</v>
      </c>
      <c r="H47" s="31">
        <v>0.92218156970255927</v>
      </c>
      <c r="I47" s="15">
        <v>0.89324884579892072</v>
      </c>
      <c r="J47" s="15">
        <v>0.84533085882454617</v>
      </c>
      <c r="K47" s="15">
        <v>0.95241470674855078</v>
      </c>
      <c r="L47" s="31">
        <v>0.69123189654299511</v>
      </c>
      <c r="M47" s="31">
        <v>0.43004908633743932</v>
      </c>
      <c r="N47" s="15">
        <v>0.1688662761318836</v>
      </c>
      <c r="O47" s="15">
        <v>0.131278335664823</v>
      </c>
      <c r="P47" s="15">
        <v>0.23873599463166589</v>
      </c>
      <c r="Q47" s="15">
        <v>0.22148157349115299</v>
      </c>
      <c r="R47" s="15">
        <v>1</v>
      </c>
      <c r="S47" s="15">
        <v>0.5306413045118592</v>
      </c>
      <c r="T47" s="15">
        <v>0.73863084821923863</v>
      </c>
      <c r="U47" s="15">
        <v>0.80423949590436039</v>
      </c>
      <c r="V47" s="15">
        <v>0.74138266119028828</v>
      </c>
      <c r="W47" s="15">
        <v>0.76375433413530935</v>
      </c>
      <c r="X47" s="15">
        <v>0.75505076600738896</v>
      </c>
      <c r="Y47" s="15">
        <v>0.7805247761853118</v>
      </c>
      <c r="Z47" s="15">
        <v>0.69275991282455307</v>
      </c>
    </row>
    <row r="48" spans="1:50" x14ac:dyDescent="0.3">
      <c r="A48">
        <v>59</v>
      </c>
      <c r="B48" t="s">
        <v>634</v>
      </c>
      <c r="C48" t="s">
        <v>478</v>
      </c>
      <c r="D48">
        <v>1</v>
      </c>
      <c r="E48" t="s">
        <v>630</v>
      </c>
      <c r="F48" s="15"/>
      <c r="G48" s="15">
        <v>0.56539064768478675</v>
      </c>
      <c r="H48" s="15">
        <v>0.57804328672942473</v>
      </c>
      <c r="I48" s="15">
        <v>0.67761963835308803</v>
      </c>
      <c r="J48" s="15">
        <v>0.64896592245954321</v>
      </c>
      <c r="K48" s="15">
        <v>0.6196480142041354</v>
      </c>
      <c r="L48" s="15">
        <v>0.56967700360897977</v>
      </c>
      <c r="M48" s="15">
        <v>0.60317955018642699</v>
      </c>
      <c r="N48" s="15">
        <v>0.76247249616174506</v>
      </c>
      <c r="O48" s="15">
        <v>0.75606520654238429</v>
      </c>
      <c r="P48" s="15">
        <v>0.75511265371166725</v>
      </c>
      <c r="Q48" s="15">
        <v>0.72733209114951825</v>
      </c>
      <c r="R48" s="15">
        <v>0.69389719126713145</v>
      </c>
      <c r="S48" s="15">
        <v>0.68970130792601136</v>
      </c>
      <c r="T48" s="15">
        <v>0.69369887884141868</v>
      </c>
      <c r="U48" s="15">
        <v>0.66506846703946321</v>
      </c>
      <c r="V48" s="15">
        <v>0.658959908358696</v>
      </c>
      <c r="W48" s="15">
        <v>0.63300101755234905</v>
      </c>
      <c r="X48" s="15">
        <v>0.62035803681814783</v>
      </c>
      <c r="Y48" s="15">
        <v>0.65183321255807103</v>
      </c>
      <c r="Z48" s="15">
        <v>0.69181920444253153</v>
      </c>
    </row>
    <row r="49" spans="1:50" x14ac:dyDescent="0.3">
      <c r="A49">
        <v>5</v>
      </c>
      <c r="B49" t="s">
        <v>562</v>
      </c>
      <c r="C49" t="s">
        <v>471</v>
      </c>
      <c r="D49">
        <v>8</v>
      </c>
      <c r="E49" t="s">
        <v>561</v>
      </c>
      <c r="F49" s="15"/>
      <c r="P49" s="15">
        <v>0.76045664203563179</v>
      </c>
      <c r="Q49" s="15">
        <v>0.74938363190725621</v>
      </c>
      <c r="R49" s="15">
        <v>0.74741447639874081</v>
      </c>
      <c r="S49" s="15">
        <v>0.6638844452530307</v>
      </c>
      <c r="T49" s="15">
        <v>0.6520238211551983</v>
      </c>
      <c r="U49" s="15">
        <v>0.62446941886009966</v>
      </c>
      <c r="V49" s="15">
        <v>0.70698531155139321</v>
      </c>
      <c r="W49" s="15">
        <v>0.69342951280534948</v>
      </c>
      <c r="X49" s="15">
        <v>0.6810491140793139</v>
      </c>
      <c r="Y49" s="15">
        <v>0.67258777111529933</v>
      </c>
      <c r="Z49" s="15">
        <v>0.68558074666662339</v>
      </c>
    </row>
    <row r="50" spans="1:50" s="36" customFormat="1" x14ac:dyDescent="0.3">
      <c r="A50">
        <v>89</v>
      </c>
      <c r="B50" t="s">
        <v>52</v>
      </c>
      <c r="C50" t="s">
        <v>476</v>
      </c>
      <c r="D50">
        <v>5</v>
      </c>
      <c r="E50" t="s">
        <v>104</v>
      </c>
      <c r="F50" s="15"/>
      <c r="G50" s="15"/>
      <c r="H50" s="15"/>
      <c r="I50" s="15"/>
      <c r="J50" s="15"/>
      <c r="K50" s="15">
        <v>0.79411867783229428</v>
      </c>
      <c r="L50" s="15">
        <v>0.86791175678322185</v>
      </c>
      <c r="M50" s="15">
        <v>0.84448626527207005</v>
      </c>
      <c r="N50" s="15">
        <v>0.84617055340702074</v>
      </c>
      <c r="O50" s="15">
        <v>0.7941758160700999</v>
      </c>
      <c r="P50" s="15">
        <v>0.78581132757154615</v>
      </c>
      <c r="Q50" s="15">
        <v>0.7048118580367988</v>
      </c>
      <c r="R50" s="31">
        <v>0.8524059290183994</v>
      </c>
      <c r="S50" s="15">
        <v>1</v>
      </c>
      <c r="T50" s="15">
        <v>0.82862868730439221</v>
      </c>
      <c r="U50" s="15">
        <v>0.87447698535215657</v>
      </c>
      <c r="V50" s="15">
        <v>0.69051724998636688</v>
      </c>
      <c r="W50" s="15">
        <v>0.71730487673688803</v>
      </c>
      <c r="X50" s="15">
        <v>0.73623782353644107</v>
      </c>
      <c r="Y50" s="15">
        <v>0.77603952055157144</v>
      </c>
      <c r="Z50" s="15">
        <v>0.68225893818447847</v>
      </c>
      <c r="AA50"/>
      <c r="AB50"/>
      <c r="AC50"/>
      <c r="AD50"/>
      <c r="AE50"/>
      <c r="AF50"/>
      <c r="AG50"/>
      <c r="AH50"/>
      <c r="AI50"/>
      <c r="AJ50"/>
      <c r="AK50"/>
      <c r="AL50"/>
      <c r="AM50"/>
      <c r="AN50"/>
      <c r="AO50"/>
      <c r="AP50"/>
      <c r="AQ50"/>
      <c r="AR50"/>
      <c r="AS50"/>
      <c r="AT50"/>
      <c r="AU50"/>
      <c r="AV50"/>
      <c r="AW50"/>
      <c r="AX50"/>
    </row>
    <row r="51" spans="1:50" x14ac:dyDescent="0.3">
      <c r="A51">
        <v>65</v>
      </c>
      <c r="B51" t="s">
        <v>588</v>
      </c>
      <c r="C51" t="s">
        <v>466</v>
      </c>
      <c r="D51">
        <v>7</v>
      </c>
      <c r="E51" t="s">
        <v>576</v>
      </c>
      <c r="F51" s="15"/>
      <c r="G51" s="15">
        <v>0.93091539744088458</v>
      </c>
      <c r="H51" s="31">
        <v>0.95538117437579095</v>
      </c>
      <c r="I51" s="15">
        <v>0.97984695131069732</v>
      </c>
      <c r="J51" s="15">
        <v>0.98367835862865982</v>
      </c>
      <c r="K51" s="15">
        <v>0.98813246956735146</v>
      </c>
      <c r="L51" s="31">
        <v>0.98360688680866604</v>
      </c>
      <c r="M51" s="31">
        <v>0.97908130404998062</v>
      </c>
      <c r="N51" s="15">
        <v>0.9745557212912952</v>
      </c>
      <c r="O51" s="15">
        <v>0.960846066633264</v>
      </c>
      <c r="P51" s="15">
        <v>0.96671175339930238</v>
      </c>
      <c r="Q51" s="15">
        <v>0.97486750127253075</v>
      </c>
      <c r="R51" s="15">
        <v>0.72365102451294605</v>
      </c>
      <c r="S51" s="15">
        <v>0.68623821895541937</v>
      </c>
      <c r="T51" s="15">
        <v>0.69973117412010877</v>
      </c>
      <c r="U51" s="15">
        <v>0.68623151456890008</v>
      </c>
      <c r="V51" s="15">
        <v>0.74152571666026024</v>
      </c>
      <c r="W51" s="15">
        <v>0.74077676608210596</v>
      </c>
      <c r="X51" s="15">
        <v>0.62760619293430553</v>
      </c>
      <c r="Y51" s="15">
        <v>0.66009691307556106</v>
      </c>
      <c r="Z51" s="15">
        <v>0.65399899161909314</v>
      </c>
    </row>
    <row r="52" spans="1:50" x14ac:dyDescent="0.3">
      <c r="A52">
        <v>67</v>
      </c>
      <c r="B52" t="s">
        <v>579</v>
      </c>
      <c r="C52" t="s">
        <v>466</v>
      </c>
      <c r="D52">
        <v>7</v>
      </c>
      <c r="E52" t="s">
        <v>576</v>
      </c>
      <c r="F52" s="15"/>
      <c r="G52" s="15">
        <v>0.9715029402067894</v>
      </c>
      <c r="H52" s="31">
        <v>0.97863200608168177</v>
      </c>
      <c r="I52" s="15">
        <v>0.98576107195657403</v>
      </c>
      <c r="J52" s="15">
        <v>0.98605201224349415</v>
      </c>
      <c r="K52" s="15">
        <v>0.98360497256368185</v>
      </c>
      <c r="L52" s="31">
        <v>0.80704454691097727</v>
      </c>
      <c r="M52" s="31">
        <v>0.6304841212582728</v>
      </c>
      <c r="N52" s="15">
        <v>0.45392369560556828</v>
      </c>
      <c r="O52" s="15">
        <v>0.48240892784202177</v>
      </c>
      <c r="P52" s="15">
        <v>0.52188930588281734</v>
      </c>
      <c r="Q52" s="15">
        <v>0.62213693783380186</v>
      </c>
      <c r="R52" s="15">
        <v>0.72659407830350986</v>
      </c>
      <c r="S52" s="15">
        <v>0.69319194960310793</v>
      </c>
      <c r="T52" s="15">
        <v>0.61357051487185055</v>
      </c>
      <c r="U52" s="15">
        <v>0.63964800525052179</v>
      </c>
      <c r="V52" s="15">
        <v>0.67284663714117654</v>
      </c>
      <c r="W52" s="15">
        <v>0.56118870518041331</v>
      </c>
      <c r="X52" s="15">
        <v>0.62165321555027075</v>
      </c>
      <c r="Y52" s="15">
        <v>0.67191513113934409</v>
      </c>
      <c r="Z52" s="15">
        <v>0.64043236592670372</v>
      </c>
      <c r="AA52" t="s">
        <v>553</v>
      </c>
    </row>
    <row r="53" spans="1:50" x14ac:dyDescent="0.3">
      <c r="A53">
        <v>13</v>
      </c>
      <c r="B53" t="s">
        <v>608</v>
      </c>
      <c r="C53" t="s">
        <v>477</v>
      </c>
      <c r="D53">
        <v>4</v>
      </c>
      <c r="E53" t="s">
        <v>5</v>
      </c>
      <c r="F53" s="15"/>
      <c r="K53" s="15">
        <v>0.43769648470991712</v>
      </c>
      <c r="L53" s="15">
        <v>0.53816414448249195</v>
      </c>
      <c r="M53" s="15">
        <v>0.61921443736730364</v>
      </c>
      <c r="N53" s="15">
        <v>0.6285047977404159</v>
      </c>
      <c r="O53" s="15">
        <v>0.61275789882604004</v>
      </c>
      <c r="P53" s="15">
        <v>0.61762505502742426</v>
      </c>
      <c r="Q53" s="15">
        <v>0.62671287890132654</v>
      </c>
      <c r="R53" s="15">
        <v>0.62601701791259678</v>
      </c>
      <c r="S53" s="15">
        <v>0.56572205076876891</v>
      </c>
      <c r="T53" s="15">
        <v>0.58972428782461317</v>
      </c>
      <c r="U53" s="15">
        <v>0.63043977844732202</v>
      </c>
      <c r="V53" s="15">
        <v>0.64843266643064412</v>
      </c>
      <c r="W53" s="15">
        <v>0.65390321008404506</v>
      </c>
      <c r="X53" s="15">
        <v>0.65261520227865932</v>
      </c>
      <c r="Y53" s="15">
        <v>0.6723603628452639</v>
      </c>
      <c r="Z53" s="15">
        <v>0.63699903103771272</v>
      </c>
    </row>
    <row r="54" spans="1:50" x14ac:dyDescent="0.3">
      <c r="A54">
        <v>45</v>
      </c>
      <c r="B54" t="s">
        <v>637</v>
      </c>
      <c r="C54" t="s">
        <v>474</v>
      </c>
      <c r="D54">
        <v>1</v>
      </c>
      <c r="E54" t="s">
        <v>630</v>
      </c>
      <c r="F54" s="15"/>
      <c r="G54" s="15">
        <v>0.88066435760049888</v>
      </c>
      <c r="H54" s="15">
        <v>0.87349452360019075</v>
      </c>
      <c r="I54" s="15">
        <v>0.85523377402519207</v>
      </c>
      <c r="J54" s="15">
        <v>0.86399302263734201</v>
      </c>
      <c r="K54" s="15">
        <v>0.82053510753564196</v>
      </c>
      <c r="L54" s="15">
        <v>0.75121304724142768</v>
      </c>
      <c r="M54" s="15">
        <v>0.78413835395601927</v>
      </c>
      <c r="N54" s="15">
        <v>0.73540666745239136</v>
      </c>
      <c r="O54" s="15">
        <v>0.77886390480519696</v>
      </c>
      <c r="P54" s="15">
        <v>0.78194818576993141</v>
      </c>
      <c r="Q54" s="15">
        <v>0.75939345678749659</v>
      </c>
      <c r="R54" s="15">
        <v>0.78712916963160495</v>
      </c>
      <c r="S54" s="15">
        <v>0.74879655719226035</v>
      </c>
      <c r="T54" s="15">
        <v>0.65390139981344231</v>
      </c>
      <c r="U54" s="15">
        <v>0.6001606953586659</v>
      </c>
      <c r="V54" s="15">
        <v>0.56175456642151678</v>
      </c>
      <c r="W54" s="15">
        <v>0.65833113589883929</v>
      </c>
      <c r="X54" s="15">
        <v>0.55881482189011533</v>
      </c>
      <c r="Y54" s="15">
        <v>0.59363660007615793</v>
      </c>
      <c r="Z54" s="15">
        <v>0.60091246402027743</v>
      </c>
    </row>
    <row r="55" spans="1:50" x14ac:dyDescent="0.3">
      <c r="A55">
        <v>95</v>
      </c>
      <c r="B55" t="s">
        <v>558</v>
      </c>
      <c r="C55" t="s">
        <v>469</v>
      </c>
      <c r="D55">
        <v>9</v>
      </c>
      <c r="E55" t="s">
        <v>548</v>
      </c>
      <c r="F55" s="15"/>
      <c r="G55" s="15">
        <v>0.46671995057439802</v>
      </c>
      <c r="H55" s="15">
        <v>0.55322942801063091</v>
      </c>
      <c r="I55" s="15">
        <v>0.54007192213942234</v>
      </c>
      <c r="J55" s="15">
        <v>0.53017435407076396</v>
      </c>
      <c r="K55" s="15">
        <v>0.54950907030412555</v>
      </c>
      <c r="L55" s="15">
        <v>0.57667328352249003</v>
      </c>
      <c r="M55" s="15">
        <v>0.54542840664124681</v>
      </c>
      <c r="N55" s="31">
        <v>0.55280902166194312</v>
      </c>
      <c r="O55" s="31">
        <v>0.56018963668263955</v>
      </c>
      <c r="P55" s="31">
        <v>0.56757025170333575</v>
      </c>
      <c r="Q55" s="31">
        <v>0.57495086672403206</v>
      </c>
      <c r="R55" s="15">
        <v>0.58233148174472837</v>
      </c>
      <c r="S55" s="31">
        <v>0.57611482177755546</v>
      </c>
      <c r="T55" s="31">
        <v>0.56989816181038266</v>
      </c>
      <c r="U55" s="31">
        <v>0.56368150184320975</v>
      </c>
      <c r="V55" s="31">
        <v>0.55746484187603695</v>
      </c>
      <c r="W55" s="31">
        <v>0.55124818190886404</v>
      </c>
      <c r="X55" s="31">
        <v>0.54503152194169124</v>
      </c>
      <c r="Y55" s="15">
        <v>0.53881486197451833</v>
      </c>
      <c r="Z55" s="15">
        <v>0.57952933448617971</v>
      </c>
    </row>
    <row r="56" spans="1:50" x14ac:dyDescent="0.3">
      <c r="A56">
        <v>8</v>
      </c>
      <c r="B56" t="s">
        <v>574</v>
      </c>
      <c r="C56" t="s">
        <v>472</v>
      </c>
      <c r="D56">
        <v>8</v>
      </c>
      <c r="E56" t="s">
        <v>561</v>
      </c>
      <c r="F56" s="15"/>
      <c r="K56" s="15">
        <v>0.7756937870692745</v>
      </c>
      <c r="L56" s="15">
        <v>0.79743041940062998</v>
      </c>
      <c r="M56" s="15">
        <v>0.6806622218559556</v>
      </c>
      <c r="N56" s="15">
        <v>0.67004964558197688</v>
      </c>
      <c r="O56" s="15">
        <v>0.67839045392310049</v>
      </c>
      <c r="P56" s="15">
        <v>0.68857249917945229</v>
      </c>
      <c r="Q56" s="15">
        <v>0.67170689788348448</v>
      </c>
      <c r="R56" s="31">
        <v>0.71827744538922345</v>
      </c>
      <c r="S56" s="15">
        <v>0.76484799289496241</v>
      </c>
      <c r="T56" s="15">
        <v>0.75626517728830511</v>
      </c>
      <c r="U56" s="15">
        <v>0.79163604117960196</v>
      </c>
      <c r="V56" s="15">
        <v>0.59209606695222516</v>
      </c>
      <c r="W56" s="15">
        <v>0.58453422340791694</v>
      </c>
      <c r="X56" s="15">
        <v>0.48300956316018701</v>
      </c>
      <c r="Y56" s="15">
        <v>0.54097062651172789</v>
      </c>
      <c r="Z56" s="15">
        <v>0.55481971413901165</v>
      </c>
    </row>
    <row r="57" spans="1:50" x14ac:dyDescent="0.3">
      <c r="A57">
        <v>16</v>
      </c>
      <c r="B57" t="s">
        <v>255</v>
      </c>
      <c r="C57" t="s">
        <v>477</v>
      </c>
      <c r="D57">
        <v>4</v>
      </c>
      <c r="E57" t="s">
        <v>5</v>
      </c>
      <c r="F57" s="15"/>
      <c r="G57" s="15">
        <v>0.5810605347741894</v>
      </c>
      <c r="H57" s="15">
        <v>0.59946603188576986</v>
      </c>
      <c r="I57" s="15">
        <v>0.59504753881333494</v>
      </c>
      <c r="J57" s="15">
        <v>0.57015484075913614</v>
      </c>
      <c r="K57" s="15">
        <v>0.54135857267608767</v>
      </c>
      <c r="L57" s="15">
        <v>0.45998726954667929</v>
      </c>
      <c r="M57" s="15">
        <v>0.43705150132102449</v>
      </c>
      <c r="N57" s="15">
        <v>0.49711593856337882</v>
      </c>
      <c r="O57" s="15">
        <v>0.5155542017802921</v>
      </c>
      <c r="P57" s="15">
        <v>0.52953449595742996</v>
      </c>
      <c r="Q57" s="15">
        <v>0.52313219915295128</v>
      </c>
      <c r="R57" s="15">
        <v>0.49654372215590692</v>
      </c>
      <c r="S57" s="15">
        <v>0.41072074274480508</v>
      </c>
      <c r="T57" s="15">
        <v>0.40014238927367041</v>
      </c>
      <c r="U57" s="15">
        <v>0.41990293064975232</v>
      </c>
      <c r="V57" s="15">
        <v>0.44333523233727379</v>
      </c>
      <c r="W57" s="15">
        <v>0.44892259598194528</v>
      </c>
      <c r="X57" s="15">
        <v>0.4799399409047051</v>
      </c>
      <c r="Y57" s="15">
        <v>0.53111011382317863</v>
      </c>
      <c r="Z57" s="15">
        <v>0.55227576096847242</v>
      </c>
    </row>
    <row r="58" spans="1:50" x14ac:dyDescent="0.3">
      <c r="A58">
        <v>88</v>
      </c>
      <c r="B58" t="s">
        <v>599</v>
      </c>
      <c r="C58" t="s">
        <v>476</v>
      </c>
      <c r="D58">
        <v>5</v>
      </c>
      <c r="E58" t="s">
        <v>104</v>
      </c>
      <c r="F58" s="15">
        <v>0.91493060544237237</v>
      </c>
      <c r="G58" s="15">
        <v>0.89219527559127354</v>
      </c>
      <c r="H58" s="15">
        <v>0.92756614993118847</v>
      </c>
      <c r="I58" s="15">
        <v>0.92752395665996235</v>
      </c>
      <c r="J58" s="15">
        <v>0.93914956740511513</v>
      </c>
      <c r="K58" s="15">
        <v>0.91546411192257793</v>
      </c>
      <c r="L58" s="15">
        <v>0.77006516035398809</v>
      </c>
      <c r="M58" s="15">
        <v>0.66819719602754735</v>
      </c>
      <c r="N58" s="15">
        <v>0.71253267632352435</v>
      </c>
      <c r="O58" s="15">
        <v>0.66040833075390526</v>
      </c>
      <c r="P58" s="15">
        <v>0.65527112521390962</v>
      </c>
      <c r="Q58" s="15">
        <v>0.64521679350193817</v>
      </c>
      <c r="R58" s="15">
        <v>0.62697193230353554</v>
      </c>
      <c r="S58" s="15">
        <v>0.67676044169198746</v>
      </c>
      <c r="T58" s="15">
        <v>0.61748680602396566</v>
      </c>
      <c r="U58" s="15">
        <v>0.64881391140180733</v>
      </c>
      <c r="V58" s="15">
        <v>0.63589897475884538</v>
      </c>
      <c r="W58" s="15">
        <v>0.62281826988656852</v>
      </c>
      <c r="X58" s="15">
        <v>0.62477001355924833</v>
      </c>
      <c r="Y58" s="15">
        <v>0.59408972413370276</v>
      </c>
      <c r="Z58" s="15">
        <v>0.54816154493349079</v>
      </c>
    </row>
    <row r="59" spans="1:50" x14ac:dyDescent="0.3">
      <c r="A59">
        <v>90</v>
      </c>
      <c r="B59" t="s">
        <v>31</v>
      </c>
      <c r="C59" t="s">
        <v>476</v>
      </c>
      <c r="D59">
        <v>5</v>
      </c>
      <c r="E59" t="s">
        <v>104</v>
      </c>
      <c r="F59" s="15">
        <v>0.55203002388263389</v>
      </c>
      <c r="G59" s="15">
        <v>0.57561641808217023</v>
      </c>
      <c r="H59" s="15">
        <v>0.58880385641757804</v>
      </c>
      <c r="I59" s="15">
        <v>0.52865454486828056</v>
      </c>
      <c r="J59" s="15">
        <v>0.5499307876848788</v>
      </c>
      <c r="K59" s="15">
        <v>0.54814503562058292</v>
      </c>
      <c r="L59" s="15">
        <v>0.55415844561601935</v>
      </c>
      <c r="M59" s="15">
        <v>0.49510681407646712</v>
      </c>
      <c r="N59" s="15">
        <v>0.49619769396701319</v>
      </c>
      <c r="O59" s="15">
        <v>0.50573180657385464</v>
      </c>
      <c r="P59" s="15">
        <v>0.48170940014306213</v>
      </c>
      <c r="Q59" s="15">
        <v>0.50477892032125127</v>
      </c>
      <c r="R59" s="15">
        <v>0.51052975337087414</v>
      </c>
      <c r="S59" s="15">
        <v>0.57294547155148978</v>
      </c>
      <c r="T59" s="15">
        <v>0.47315322929909692</v>
      </c>
      <c r="U59" s="15">
        <v>0.47578762075044739</v>
      </c>
      <c r="V59" s="15">
        <v>0.48279106122751497</v>
      </c>
      <c r="W59" s="15">
        <v>0.49786352563489938</v>
      </c>
      <c r="X59" s="15">
        <v>0.49666652311509812</v>
      </c>
      <c r="Y59" s="15">
        <v>0.50198010897269862</v>
      </c>
      <c r="Z59" s="15">
        <v>0.51203880282092662</v>
      </c>
    </row>
    <row r="60" spans="1:50" x14ac:dyDescent="0.3">
      <c r="A60">
        <v>113</v>
      </c>
      <c r="B60" t="s">
        <v>624</v>
      </c>
      <c r="C60" t="s">
        <v>467</v>
      </c>
      <c r="D60">
        <v>3</v>
      </c>
      <c r="E60" t="s">
        <v>609</v>
      </c>
      <c r="F60" s="15"/>
      <c r="G60" s="15">
        <v>0.87594040448539601</v>
      </c>
      <c r="H60" s="15">
        <v>0.955077913070288</v>
      </c>
      <c r="I60" s="15">
        <v>0.9579620186480623</v>
      </c>
      <c r="J60" s="15">
        <v>0.9603788040229696</v>
      </c>
      <c r="K60" s="15">
        <v>0.96917458023800207</v>
      </c>
      <c r="L60" s="15">
        <v>0.95359077564708772</v>
      </c>
      <c r="M60" s="15">
        <v>0.95693726169201865</v>
      </c>
      <c r="N60" s="15">
        <v>0.92235707043846848</v>
      </c>
      <c r="O60" s="15">
        <v>0.83943817489930517</v>
      </c>
      <c r="P60" s="15">
        <v>0.7942106373233756</v>
      </c>
      <c r="Q60" s="15">
        <v>0.76276448481524162</v>
      </c>
      <c r="R60" s="15">
        <v>0.73456994483144178</v>
      </c>
      <c r="S60" s="15">
        <v>0.57511555319324059</v>
      </c>
      <c r="T60" s="15">
        <v>0.51381110461387192</v>
      </c>
      <c r="U60" s="15">
        <v>0.48437794301182902</v>
      </c>
      <c r="V60" s="15">
        <v>0.46540130872305929</v>
      </c>
      <c r="W60" s="15">
        <v>0.46769983947022642</v>
      </c>
      <c r="X60" s="15">
        <v>0.52493693705611899</v>
      </c>
      <c r="Y60" s="15">
        <v>0.52769320839292744</v>
      </c>
      <c r="Z60" s="15">
        <v>0.51014110375584787</v>
      </c>
    </row>
    <row r="61" spans="1:50" x14ac:dyDescent="0.3">
      <c r="A61">
        <v>82</v>
      </c>
      <c r="B61" t="s">
        <v>601</v>
      </c>
      <c r="C61" t="s">
        <v>476</v>
      </c>
      <c r="D61">
        <v>5</v>
      </c>
      <c r="E61" t="s">
        <v>104</v>
      </c>
      <c r="F61" s="44">
        <v>0.97184420459877996</v>
      </c>
      <c r="G61" s="44">
        <v>0.95292674765341356</v>
      </c>
      <c r="H61" s="44">
        <v>0.98755612572161644</v>
      </c>
      <c r="I61" s="44">
        <v>0.98774687226443492</v>
      </c>
      <c r="J61" s="44">
        <v>0.98876539175738176</v>
      </c>
      <c r="K61" s="45">
        <v>0.9911205085576329</v>
      </c>
      <c r="L61" s="44">
        <v>0.99347562535788414</v>
      </c>
      <c r="M61" s="44">
        <v>0.99822111397986002</v>
      </c>
      <c r="N61" s="45">
        <v>0.99857689118388804</v>
      </c>
      <c r="O61" s="45">
        <v>0.99893266838791595</v>
      </c>
      <c r="P61" s="45">
        <v>0.99928844559194407</v>
      </c>
      <c r="Q61" s="45">
        <v>0.99964422279597209</v>
      </c>
      <c r="R61" s="44">
        <v>1</v>
      </c>
      <c r="S61" s="44">
        <v>0.77418941509832706</v>
      </c>
      <c r="T61" s="44">
        <v>0.74996908798713269</v>
      </c>
      <c r="U61" s="44">
        <v>0.76284345095089479</v>
      </c>
      <c r="V61" s="44">
        <v>0.7286950586329124</v>
      </c>
      <c r="W61" s="44">
        <v>0.61548526240006063</v>
      </c>
      <c r="X61" s="44">
        <v>0.5500716283254895</v>
      </c>
      <c r="Y61" s="44">
        <v>0.49707264746354962</v>
      </c>
      <c r="Z61" s="44">
        <v>0.50332599731594641</v>
      </c>
      <c r="AA61" t="s">
        <v>553</v>
      </c>
      <c r="AC61" s="36"/>
      <c r="AD61" s="36"/>
      <c r="AE61" s="36"/>
      <c r="AF61" s="36"/>
      <c r="AG61" s="36"/>
      <c r="AH61" s="36"/>
      <c r="AI61" s="36"/>
      <c r="AJ61" s="36"/>
      <c r="AK61" s="36"/>
      <c r="AL61" s="36"/>
      <c r="AM61" s="36"/>
      <c r="AN61" s="36"/>
      <c r="AO61" s="36"/>
      <c r="AP61" s="36"/>
      <c r="AQ61" s="36"/>
      <c r="AR61" s="36"/>
      <c r="AS61" s="36"/>
      <c r="AT61" s="36"/>
      <c r="AU61" s="36"/>
      <c r="AV61" s="36"/>
      <c r="AW61" s="36"/>
      <c r="AX61" s="36"/>
    </row>
    <row r="62" spans="1:50" x14ac:dyDescent="0.3">
      <c r="A62">
        <v>9</v>
      </c>
      <c r="B62" t="s">
        <v>569</v>
      </c>
      <c r="C62" t="s">
        <v>472</v>
      </c>
      <c r="D62">
        <v>8</v>
      </c>
      <c r="E62" t="s">
        <v>561</v>
      </c>
      <c r="F62" s="15"/>
      <c r="G62" s="15">
        <v>0.45004170601286497</v>
      </c>
      <c r="H62" s="15">
        <v>0.73831020603542807</v>
      </c>
      <c r="I62" s="15">
        <v>0.81837688413313792</v>
      </c>
      <c r="J62" s="15">
        <v>0.77614469815305476</v>
      </c>
      <c r="K62" s="15">
        <v>0.76971330861777087</v>
      </c>
      <c r="L62" s="15">
        <v>0.68384754727619923</v>
      </c>
      <c r="M62" s="15">
        <v>0.66850674227416973</v>
      </c>
      <c r="N62" s="15">
        <v>0.59088778786009366</v>
      </c>
      <c r="O62" s="15">
        <v>0.56844311797243152</v>
      </c>
      <c r="P62" s="15">
        <v>0.55507950599285727</v>
      </c>
      <c r="Q62" s="15">
        <v>0.52926728337184381</v>
      </c>
      <c r="R62" s="15">
        <v>0.57439987388742186</v>
      </c>
      <c r="S62" s="15">
        <v>0.54562878144246552</v>
      </c>
      <c r="T62" s="15">
        <v>0.5448204019099987</v>
      </c>
      <c r="U62" s="15">
        <v>0.54293437487551011</v>
      </c>
      <c r="V62" s="15">
        <v>0.52894771388135065</v>
      </c>
      <c r="W62" s="15">
        <v>0.49867022878710648</v>
      </c>
      <c r="X62" s="15">
        <v>0.51360991861295047</v>
      </c>
      <c r="Y62" s="15">
        <v>0.48302250366253718</v>
      </c>
      <c r="Z62" s="15">
        <v>0.48686842927733592</v>
      </c>
    </row>
    <row r="63" spans="1:50" x14ac:dyDescent="0.3">
      <c r="A63">
        <v>4</v>
      </c>
      <c r="B63" t="s">
        <v>565</v>
      </c>
      <c r="C63" t="s">
        <v>471</v>
      </c>
      <c r="D63">
        <v>8</v>
      </c>
      <c r="E63" t="s">
        <v>561</v>
      </c>
      <c r="F63" s="15"/>
      <c r="K63" s="15">
        <v>0.85974088144394845</v>
      </c>
      <c r="L63" s="15">
        <v>0.78277850795509274</v>
      </c>
      <c r="M63" s="15">
        <v>0.7565029233189251</v>
      </c>
      <c r="N63" s="15">
        <v>0.7770375475744058</v>
      </c>
      <c r="O63" s="15">
        <v>0.79532194772111631</v>
      </c>
      <c r="P63" s="15">
        <v>0.73940504783171279</v>
      </c>
      <c r="Q63" s="15">
        <v>0.74193739689889626</v>
      </c>
      <c r="R63" s="15">
        <v>0.65370879492886136</v>
      </c>
      <c r="S63" s="15">
        <v>0.52678699694111508</v>
      </c>
      <c r="T63" s="15">
        <v>0.56618301855881603</v>
      </c>
      <c r="U63" s="15">
        <v>0.53727533085906543</v>
      </c>
      <c r="V63" s="15">
        <v>0.48123316057898541</v>
      </c>
      <c r="W63" s="15">
        <v>0.49434342889628979</v>
      </c>
      <c r="X63" s="15">
        <v>0.49006696203246491</v>
      </c>
      <c r="Y63" s="15">
        <v>0.47724472736981649</v>
      </c>
      <c r="Z63" s="15">
        <v>0.48564457450170601</v>
      </c>
    </row>
    <row r="64" spans="1:50" x14ac:dyDescent="0.3">
      <c r="A64">
        <v>53</v>
      </c>
      <c r="B64" t="s">
        <v>550</v>
      </c>
      <c r="C64" t="s">
        <v>468</v>
      </c>
      <c r="D64">
        <v>9</v>
      </c>
      <c r="E64" t="s">
        <v>548</v>
      </c>
      <c r="F64" s="15"/>
      <c r="G64" s="15">
        <v>0.41714644880193541</v>
      </c>
      <c r="H64" s="15">
        <v>0.69476943192725049</v>
      </c>
      <c r="I64" s="15">
        <v>0.74887859773672716</v>
      </c>
      <c r="J64" s="15">
        <v>0.53216272093897021</v>
      </c>
      <c r="K64" s="15">
        <v>0.1406861135003693</v>
      </c>
      <c r="L64" s="15">
        <v>0.32170936511561488</v>
      </c>
      <c r="M64" s="15">
        <v>0.19877863212985089</v>
      </c>
      <c r="N64" s="15">
        <v>0.16679354714797109</v>
      </c>
      <c r="O64" s="15">
        <v>0.27341321855075679</v>
      </c>
      <c r="P64" s="15">
        <v>0.24205876113465721</v>
      </c>
      <c r="Q64" s="15">
        <v>0.2425582572696531</v>
      </c>
      <c r="R64" s="15">
        <v>0.90732954543536515</v>
      </c>
      <c r="S64" s="15">
        <v>0.80289517400346389</v>
      </c>
      <c r="T64" s="15">
        <v>0.36529130171519603</v>
      </c>
      <c r="U64" s="15">
        <v>0.36415053559414617</v>
      </c>
      <c r="V64" s="15">
        <v>0.32727473207879493</v>
      </c>
      <c r="W64" s="15">
        <v>0.33818745805760803</v>
      </c>
      <c r="X64" s="15">
        <v>0.4068289504105953</v>
      </c>
      <c r="Y64" s="15">
        <v>0.44065460761515829</v>
      </c>
      <c r="Z64" s="15">
        <v>0.47388542311143639</v>
      </c>
    </row>
    <row r="65" spans="1:50" x14ac:dyDescent="0.3">
      <c r="A65">
        <v>43</v>
      </c>
      <c r="B65" t="s">
        <v>594</v>
      </c>
      <c r="C65" t="s">
        <v>474</v>
      </c>
      <c r="D65">
        <v>6</v>
      </c>
      <c r="E65" t="s">
        <v>122</v>
      </c>
      <c r="F65" s="15"/>
      <c r="K65" s="15">
        <v>0.99920128276525366</v>
      </c>
      <c r="L65" s="15">
        <v>0.99854410928697301</v>
      </c>
      <c r="M65" s="15">
        <v>0.81231449746013396</v>
      </c>
      <c r="N65" s="31">
        <v>0.76141266623886394</v>
      </c>
      <c r="O65" s="31">
        <v>0.71051083501759393</v>
      </c>
      <c r="P65" s="31">
        <v>0.65960900379632403</v>
      </c>
      <c r="Q65" s="31">
        <v>0.60870717257505402</v>
      </c>
      <c r="R65" s="15">
        <v>0.55780534135378412</v>
      </c>
      <c r="S65" s="15">
        <v>0.1882034129403381</v>
      </c>
      <c r="T65" s="31">
        <v>0.23690186098564581</v>
      </c>
      <c r="U65" s="31">
        <v>0.28560030903095346</v>
      </c>
      <c r="V65" s="31">
        <v>0.33429875707626117</v>
      </c>
      <c r="W65" s="15">
        <v>0.38299720512156887</v>
      </c>
      <c r="X65" s="15">
        <v>0.42204859049219678</v>
      </c>
      <c r="Y65" s="15">
        <v>0.49508331392066363</v>
      </c>
      <c r="Z65" s="15">
        <v>0.46744598993479491</v>
      </c>
    </row>
    <row r="66" spans="1:50" x14ac:dyDescent="0.3">
      <c r="A66">
        <v>99</v>
      </c>
      <c r="B66" t="s">
        <v>559</v>
      </c>
      <c r="C66" t="s">
        <v>461</v>
      </c>
      <c r="D66">
        <v>9</v>
      </c>
      <c r="E66" t="s">
        <v>548</v>
      </c>
      <c r="F66" s="15"/>
      <c r="G66" s="15">
        <v>0.88374485832023075</v>
      </c>
      <c r="H66" s="15">
        <v>0.94623943307931013</v>
      </c>
      <c r="I66" s="15">
        <v>0.95223099208536244</v>
      </c>
      <c r="J66" s="15">
        <v>0.96943096595849132</v>
      </c>
      <c r="K66" s="15">
        <v>0.95411106471386875</v>
      </c>
      <c r="L66" s="15">
        <v>0.80807101927200176</v>
      </c>
      <c r="M66" s="15">
        <v>0.74437591885721111</v>
      </c>
      <c r="N66" s="15">
        <v>0.7980268115658965</v>
      </c>
      <c r="O66" s="15">
        <v>0.77237820378507216</v>
      </c>
      <c r="P66" s="15">
        <v>0.61634041645874149</v>
      </c>
      <c r="Q66" s="15">
        <v>0.66020891546000793</v>
      </c>
      <c r="R66" s="15">
        <v>0.60206386614629503</v>
      </c>
      <c r="S66" s="15">
        <v>0.47440222139165272</v>
      </c>
      <c r="T66" s="15">
        <v>0.59978791052020286</v>
      </c>
      <c r="U66" s="15">
        <v>0.58184833914321832</v>
      </c>
      <c r="V66" s="15">
        <v>0.58270144198100837</v>
      </c>
      <c r="W66" s="15">
        <v>0.58840627047122973</v>
      </c>
      <c r="X66" s="15">
        <v>0.57232792832214707</v>
      </c>
      <c r="Y66" s="15">
        <v>0.49790507475438489</v>
      </c>
      <c r="Z66" s="15">
        <v>0.4557054480786536</v>
      </c>
    </row>
    <row r="67" spans="1:50" x14ac:dyDescent="0.3">
      <c r="A67">
        <v>114</v>
      </c>
      <c r="B67" t="s">
        <v>652</v>
      </c>
      <c r="C67" t="s">
        <v>467</v>
      </c>
      <c r="D67">
        <v>7</v>
      </c>
      <c r="E67" t="s">
        <v>576</v>
      </c>
      <c r="F67" s="15"/>
      <c r="G67" s="15">
        <v>0.87827687286888012</v>
      </c>
      <c r="H67" s="15">
        <v>0.99221435190996277</v>
      </c>
      <c r="I67" s="15">
        <v>0.78956973445883594</v>
      </c>
      <c r="J67" s="15">
        <v>0.65623720450051626</v>
      </c>
      <c r="K67" s="31">
        <v>0.61794688411686716</v>
      </c>
      <c r="L67" s="31">
        <v>0.57965656373321806</v>
      </c>
      <c r="M67" s="31">
        <v>0.54136624334956895</v>
      </c>
      <c r="N67" s="15">
        <v>0.50307592296591996</v>
      </c>
      <c r="O67" s="15">
        <v>0.3645697081985248</v>
      </c>
      <c r="P67" s="15">
        <v>0.53876944099865232</v>
      </c>
      <c r="Q67" s="15">
        <v>0.65649332488274137</v>
      </c>
      <c r="R67" s="15">
        <v>0.73209354621674105</v>
      </c>
      <c r="S67" s="15">
        <v>0.59104586865424968</v>
      </c>
      <c r="T67" s="15">
        <v>0.65379100049223016</v>
      </c>
      <c r="U67" s="15">
        <v>0.62472148434768715</v>
      </c>
      <c r="V67" s="15">
        <v>0.7059475651738204</v>
      </c>
      <c r="W67" s="15">
        <v>0.74961211145252149</v>
      </c>
      <c r="X67" s="15">
        <v>0.74617439793495977</v>
      </c>
      <c r="Y67" s="15">
        <v>0.57478271914195911</v>
      </c>
      <c r="Z67" s="15">
        <v>0.44846753620846269</v>
      </c>
      <c r="AA67" t="s">
        <v>553</v>
      </c>
    </row>
    <row r="68" spans="1:50" x14ac:dyDescent="0.3">
      <c r="A68">
        <v>34</v>
      </c>
      <c r="B68" t="s">
        <v>603</v>
      </c>
      <c r="C68" t="s">
        <v>477</v>
      </c>
      <c r="D68">
        <v>4</v>
      </c>
      <c r="E68" t="s">
        <v>5</v>
      </c>
      <c r="F68" s="15"/>
      <c r="K68" s="15">
        <v>0.44451922211462069</v>
      </c>
      <c r="L68" s="15">
        <v>0.47159200810215812</v>
      </c>
      <c r="M68" s="15">
        <v>0.43441941734074141</v>
      </c>
      <c r="N68" s="15">
        <v>0.44013747887481208</v>
      </c>
      <c r="O68" s="15">
        <v>0.44102849649166442</v>
      </c>
      <c r="P68" s="31">
        <v>0.43446509789418258</v>
      </c>
      <c r="Q68" s="31">
        <v>0.42790169929670069</v>
      </c>
      <c r="R68" s="15">
        <v>0.42133830069921879</v>
      </c>
      <c r="S68" s="15">
        <v>0.42481068749344308</v>
      </c>
      <c r="T68" s="15">
        <v>0.75828321845713953</v>
      </c>
      <c r="U68" s="15">
        <v>0.71673641123298137</v>
      </c>
      <c r="V68" s="15">
        <v>0.53062665926614383</v>
      </c>
      <c r="W68" s="15">
        <v>0.47159577803021618</v>
      </c>
      <c r="X68" s="15">
        <v>0.47923032920593928</v>
      </c>
      <c r="Y68" s="15">
        <v>0.45693684603808299</v>
      </c>
      <c r="Z68" s="15">
        <v>0.41994826761764881</v>
      </c>
      <c r="AT68" s="29"/>
      <c r="AU68" s="29"/>
      <c r="AV68" s="29"/>
    </row>
    <row r="69" spans="1:50" x14ac:dyDescent="0.3">
      <c r="A69">
        <v>98</v>
      </c>
      <c r="B69" t="s">
        <v>582</v>
      </c>
      <c r="C69" t="s">
        <v>460</v>
      </c>
      <c r="D69">
        <v>7</v>
      </c>
      <c r="E69" t="s">
        <v>576</v>
      </c>
      <c r="S69" s="15">
        <v>0.50657486307240407</v>
      </c>
      <c r="T69" s="15">
        <v>0.4154684552641138</v>
      </c>
      <c r="U69" s="15">
        <v>0.3653787347297191</v>
      </c>
      <c r="V69" s="15">
        <v>0.35159333908820978</v>
      </c>
      <c r="W69" s="15">
        <v>0.38721210901791892</v>
      </c>
      <c r="X69" s="15">
        <v>0.35714847250233178</v>
      </c>
      <c r="Y69" s="15">
        <v>0.35882493979392982</v>
      </c>
      <c r="Z69" s="15">
        <v>0.41793798160939771</v>
      </c>
    </row>
    <row r="70" spans="1:50" x14ac:dyDescent="0.3">
      <c r="A70">
        <v>112</v>
      </c>
      <c r="B70" t="s">
        <v>586</v>
      </c>
      <c r="C70" t="s">
        <v>467</v>
      </c>
      <c r="D70">
        <v>7</v>
      </c>
      <c r="E70" t="s">
        <v>576</v>
      </c>
      <c r="G70" s="15">
        <v>0.73104974741653594</v>
      </c>
      <c r="H70" s="15">
        <v>0.93580580096348498</v>
      </c>
      <c r="I70" s="15">
        <v>0.94237594375528544</v>
      </c>
      <c r="J70" s="15">
        <v>0.95336243450698388</v>
      </c>
      <c r="K70" s="15">
        <v>0.94799806011817511</v>
      </c>
      <c r="L70" s="15">
        <v>0.97435320409538673</v>
      </c>
      <c r="M70" s="15">
        <v>0.8312926631529699</v>
      </c>
      <c r="N70" s="15">
        <v>0.98116545317176818</v>
      </c>
      <c r="O70" s="15">
        <v>0.98588483821872419</v>
      </c>
      <c r="P70" s="15">
        <v>0.98318991662518751</v>
      </c>
      <c r="Q70" s="15">
        <v>0.98559026804783112</v>
      </c>
      <c r="R70" s="15">
        <v>0.96673162819104419</v>
      </c>
      <c r="S70" s="15">
        <v>0.89227185123978658</v>
      </c>
      <c r="T70" s="15">
        <v>0.83396402350808763</v>
      </c>
      <c r="U70" s="15">
        <v>0.75461199947709567</v>
      </c>
      <c r="V70" s="15">
        <v>0.67748425032329007</v>
      </c>
      <c r="W70" s="15">
        <v>0.62664098857703487</v>
      </c>
      <c r="X70" s="15">
        <v>0.5982083188337276</v>
      </c>
      <c r="Y70" s="15">
        <v>0.50971500066364639</v>
      </c>
      <c r="Z70" s="15">
        <v>0.41530208019270642</v>
      </c>
    </row>
    <row r="71" spans="1:50" x14ac:dyDescent="0.3">
      <c r="A71">
        <v>103</v>
      </c>
      <c r="B71" t="s">
        <v>568</v>
      </c>
      <c r="C71" t="s">
        <v>473</v>
      </c>
      <c r="D71">
        <v>8</v>
      </c>
      <c r="E71" t="s">
        <v>561</v>
      </c>
      <c r="G71" s="15">
        <v>0.35170827558891748</v>
      </c>
      <c r="H71" s="15">
        <v>0.60295136384277204</v>
      </c>
      <c r="I71" s="15">
        <v>0.62454553846367733</v>
      </c>
      <c r="J71" s="15">
        <v>0.63748963811624548</v>
      </c>
      <c r="K71" s="15">
        <v>0.68158597638948615</v>
      </c>
      <c r="L71" s="15">
        <v>0.84175801977744757</v>
      </c>
      <c r="M71" s="15">
        <v>0.83410669233501289</v>
      </c>
      <c r="N71" s="15">
        <v>0.82552166795601345</v>
      </c>
      <c r="O71" s="15">
        <v>0.81224301424431222</v>
      </c>
      <c r="P71" s="15">
        <v>0.8231630091019444</v>
      </c>
      <c r="Q71" s="15">
        <v>0.79911664265404803</v>
      </c>
      <c r="R71" s="15">
        <v>0.8610719847896946</v>
      </c>
      <c r="S71" s="15">
        <v>0.80796940888896318</v>
      </c>
      <c r="T71" s="15">
        <v>0.60204420641842071</v>
      </c>
      <c r="U71" s="15">
        <v>0.44026728187495651</v>
      </c>
      <c r="V71" s="15">
        <v>0.30445955873504399</v>
      </c>
      <c r="W71" s="15">
        <v>0.3005817931354311</v>
      </c>
      <c r="X71" s="15">
        <v>0.45705279662339121</v>
      </c>
      <c r="Y71" s="15">
        <v>0.44355724469545149</v>
      </c>
      <c r="Z71" s="15">
        <v>0.40390078055723971</v>
      </c>
    </row>
    <row r="72" spans="1:50" x14ac:dyDescent="0.3">
      <c r="A72">
        <v>123</v>
      </c>
      <c r="B72" t="s">
        <v>551</v>
      </c>
      <c r="C72" t="s">
        <v>462</v>
      </c>
      <c r="D72">
        <v>9</v>
      </c>
      <c r="E72" t="s">
        <v>548</v>
      </c>
      <c r="G72" s="15">
        <v>0.4310740834938066</v>
      </c>
      <c r="H72" s="15">
        <v>0.69430525049392389</v>
      </c>
      <c r="I72" s="15">
        <v>0.77759360265525568</v>
      </c>
      <c r="J72" s="15">
        <v>0.77320072683611996</v>
      </c>
      <c r="K72" s="15">
        <v>0.79263241774310722</v>
      </c>
      <c r="L72" s="15">
        <v>0.72322461888672029</v>
      </c>
      <c r="M72" s="15">
        <v>0.70263542371344079</v>
      </c>
      <c r="N72" s="15">
        <v>0.78138915580317092</v>
      </c>
      <c r="O72" s="15">
        <v>0.78113481548408759</v>
      </c>
      <c r="P72" s="15">
        <v>0.75122190130037381</v>
      </c>
      <c r="Q72" s="15">
        <v>0.71003197411536834</v>
      </c>
      <c r="R72" s="15">
        <v>0.63738986044725188</v>
      </c>
      <c r="S72" s="15">
        <v>0.59270394499848877</v>
      </c>
      <c r="T72" s="15">
        <v>0.54085261580835065</v>
      </c>
      <c r="U72" s="15">
        <v>0.4932914783244059</v>
      </c>
      <c r="V72" s="15">
        <v>0.5211020507900882</v>
      </c>
      <c r="W72" s="15">
        <v>0.38206094818045527</v>
      </c>
      <c r="X72" s="15">
        <v>0.4939370594483794</v>
      </c>
      <c r="Y72" s="15">
        <v>0.40262513852387738</v>
      </c>
      <c r="Z72" s="15">
        <v>0.39653169611461231</v>
      </c>
    </row>
    <row r="73" spans="1:50" x14ac:dyDescent="0.3">
      <c r="A73">
        <v>33</v>
      </c>
      <c r="B73" t="s">
        <v>651</v>
      </c>
      <c r="C73" t="s">
        <v>477</v>
      </c>
      <c r="D73">
        <v>2</v>
      </c>
      <c r="E73" t="s">
        <v>629</v>
      </c>
      <c r="T73" s="15">
        <v>0.32956767038210499</v>
      </c>
      <c r="U73" s="15">
        <v>0.43187448999848721</v>
      </c>
      <c r="V73" s="15">
        <v>0.51099445659255627</v>
      </c>
      <c r="W73" s="15">
        <v>0.52744603264395917</v>
      </c>
      <c r="X73" s="15">
        <v>0.41863973215311662</v>
      </c>
      <c r="Y73" s="15">
        <v>0.2267349065781995</v>
      </c>
      <c r="Z73" s="15">
        <v>0.38635587429685198</v>
      </c>
    </row>
    <row r="74" spans="1:50" x14ac:dyDescent="0.3">
      <c r="A74">
        <v>2</v>
      </c>
      <c r="B74" t="s">
        <v>570</v>
      </c>
      <c r="C74" t="s">
        <v>471</v>
      </c>
      <c r="D74">
        <v>8</v>
      </c>
      <c r="E74" t="s">
        <v>561</v>
      </c>
      <c r="G74" s="15">
        <v>0.23203320693376309</v>
      </c>
      <c r="H74" s="15">
        <v>0.55677139523053898</v>
      </c>
      <c r="I74" s="15">
        <v>0.55291146702583116</v>
      </c>
      <c r="J74" s="15">
        <v>0.5671535228393273</v>
      </c>
      <c r="K74" s="15">
        <v>0.52676039552223719</v>
      </c>
      <c r="L74" s="15">
        <v>0.5463772987074601</v>
      </c>
      <c r="M74" s="15">
        <v>0.53776449953483507</v>
      </c>
      <c r="N74" s="15">
        <v>0.51386398486530327</v>
      </c>
      <c r="O74" s="15">
        <v>0.50682152465176866</v>
      </c>
      <c r="P74" s="15">
        <v>0.5173763394890265</v>
      </c>
      <c r="Q74" s="15">
        <v>0.50995583617706863</v>
      </c>
      <c r="R74" s="15">
        <v>0.48568838733826802</v>
      </c>
      <c r="S74" s="15">
        <v>0.45008680870050483</v>
      </c>
      <c r="T74" s="15">
        <v>0.40624188570620717</v>
      </c>
      <c r="U74" s="15">
        <v>0.3840142997274108</v>
      </c>
      <c r="V74" s="15">
        <v>0.29218437935493669</v>
      </c>
      <c r="W74" s="15">
        <v>0.38827115744713009</v>
      </c>
      <c r="X74" s="15">
        <v>0.38131078677733482</v>
      </c>
      <c r="Y74" s="15">
        <v>0.36518050844017652</v>
      </c>
      <c r="Z74" s="15">
        <v>0.38391047949660639</v>
      </c>
    </row>
    <row r="75" spans="1:50" x14ac:dyDescent="0.3">
      <c r="A75">
        <v>86</v>
      </c>
      <c r="B75" t="s">
        <v>600</v>
      </c>
      <c r="C75" t="s">
        <v>476</v>
      </c>
      <c r="D75">
        <v>5</v>
      </c>
      <c r="E75" t="s">
        <v>104</v>
      </c>
      <c r="V75" s="15">
        <v>0.39893911047102409</v>
      </c>
      <c r="W75" s="15">
        <v>0.4251151031050473</v>
      </c>
      <c r="X75" s="15">
        <v>0.42922473783528831</v>
      </c>
      <c r="Y75" s="15">
        <v>0.42372567797703359</v>
      </c>
      <c r="Z75" s="15">
        <v>0.36514818313733099</v>
      </c>
    </row>
    <row r="76" spans="1:50" x14ac:dyDescent="0.3">
      <c r="A76">
        <v>54</v>
      </c>
      <c r="B76" t="s">
        <v>636</v>
      </c>
      <c r="C76" t="s">
        <v>478</v>
      </c>
      <c r="D76">
        <v>1</v>
      </c>
      <c r="E76" t="s">
        <v>630</v>
      </c>
      <c r="G76" s="15">
        <v>0.15586321260273989</v>
      </c>
      <c r="H76" s="15">
        <v>0.1976885979102454</v>
      </c>
      <c r="I76" s="15">
        <v>0.21025788533249051</v>
      </c>
      <c r="J76" s="15">
        <v>0.23923525764696901</v>
      </c>
      <c r="K76" s="15">
        <v>0.22839644594662309</v>
      </c>
      <c r="L76" s="15">
        <v>0.17489558589559109</v>
      </c>
      <c r="M76" s="15">
        <v>0.1994454007149882</v>
      </c>
      <c r="N76" s="15">
        <v>0.32971714446579631</v>
      </c>
      <c r="O76" s="15">
        <v>0.36653214222117758</v>
      </c>
      <c r="P76" s="15">
        <v>0.37616394574210149</v>
      </c>
      <c r="Q76" s="15">
        <v>0.38145594694989832</v>
      </c>
      <c r="R76" s="15">
        <v>0.38002056445492333</v>
      </c>
      <c r="S76" s="15">
        <v>0.31829904631844658</v>
      </c>
      <c r="T76" s="15">
        <v>0.30511203282320631</v>
      </c>
      <c r="U76" s="15">
        <v>0.30773031916095422</v>
      </c>
      <c r="V76" s="15">
        <v>0.2855319229327975</v>
      </c>
      <c r="W76" s="15">
        <v>0.34264445550157041</v>
      </c>
      <c r="X76" s="15">
        <v>0.30269297961630243</v>
      </c>
      <c r="Y76" s="15">
        <v>0.36674723305841789</v>
      </c>
      <c r="Z76" s="15">
        <v>0.34190837316099448</v>
      </c>
    </row>
    <row r="77" spans="1:50" x14ac:dyDescent="0.3">
      <c r="A77">
        <v>3</v>
      </c>
      <c r="B77" t="s">
        <v>567</v>
      </c>
      <c r="C77" t="s">
        <v>471</v>
      </c>
      <c r="D77">
        <v>8</v>
      </c>
      <c r="E77" t="s">
        <v>561</v>
      </c>
      <c r="G77" s="15">
        <v>0.41147302126027552</v>
      </c>
      <c r="H77" s="15">
        <v>0.25008600313593038</v>
      </c>
      <c r="I77" s="15">
        <v>0.22744896699232131</v>
      </c>
      <c r="J77" s="15">
        <v>0.34975701312648999</v>
      </c>
      <c r="K77" s="15">
        <v>0.25646615539592138</v>
      </c>
      <c r="L77" s="15">
        <v>0.28337174640268742</v>
      </c>
      <c r="M77" s="15">
        <v>0.30991695986775891</v>
      </c>
      <c r="N77" s="15">
        <v>0.20695544400303159</v>
      </c>
      <c r="O77" s="15">
        <v>0.24297268561319221</v>
      </c>
      <c r="P77" s="31">
        <v>0.28327238631149526</v>
      </c>
      <c r="Q77" s="15">
        <v>0.32357208700979828</v>
      </c>
      <c r="R77" s="15">
        <v>0.38430556965856982</v>
      </c>
      <c r="S77" s="15">
        <v>0.34157473002539052</v>
      </c>
      <c r="T77" s="15">
        <v>0.27443146274699359</v>
      </c>
      <c r="U77" s="15">
        <v>0.31034912941209641</v>
      </c>
      <c r="V77" s="15">
        <v>0.29604738415567222</v>
      </c>
      <c r="W77" s="15">
        <v>0.26522767838270561</v>
      </c>
      <c r="X77" s="15">
        <v>0.32250571355908958</v>
      </c>
      <c r="Y77" s="15">
        <v>0.30680408676818521</v>
      </c>
      <c r="Z77" s="15">
        <v>0.33295329271899532</v>
      </c>
    </row>
    <row r="78" spans="1:50" x14ac:dyDescent="0.3">
      <c r="A78">
        <v>26</v>
      </c>
      <c r="B78" t="s">
        <v>650</v>
      </c>
      <c r="C78" t="s">
        <v>477</v>
      </c>
      <c r="D78">
        <v>2</v>
      </c>
      <c r="E78" t="s">
        <v>629</v>
      </c>
      <c r="Y78" s="15">
        <v>0.18448644712270651</v>
      </c>
      <c r="Z78" s="15">
        <v>0.25923986584507319</v>
      </c>
    </row>
    <row r="79" spans="1:50" s="34" customFormat="1" x14ac:dyDescent="0.3">
      <c r="A79">
        <v>29</v>
      </c>
      <c r="B79" t="s">
        <v>649</v>
      </c>
      <c r="C79" t="s">
        <v>477</v>
      </c>
      <c r="D79">
        <v>2</v>
      </c>
      <c r="E79" t="s">
        <v>629</v>
      </c>
      <c r="F79" s="38"/>
      <c r="G79" s="15"/>
      <c r="H79" s="15"/>
      <c r="I79" s="15"/>
      <c r="J79" s="15"/>
      <c r="K79" s="15"/>
      <c r="L79" s="15"/>
      <c r="M79" s="15"/>
      <c r="N79" s="15"/>
      <c r="O79" s="15"/>
      <c r="P79" s="15"/>
      <c r="Q79" s="15"/>
      <c r="R79" s="15"/>
      <c r="S79" s="15"/>
      <c r="T79" s="15"/>
      <c r="U79" s="15"/>
      <c r="V79" s="15"/>
      <c r="W79" s="15"/>
      <c r="X79" s="15">
        <v>0.47466991815637621</v>
      </c>
      <c r="Y79" s="15">
        <v>0.23289350230437461</v>
      </c>
      <c r="Z79" s="15">
        <v>0.23808316357765019</v>
      </c>
      <c r="AA79"/>
      <c r="AB79"/>
      <c r="AC79"/>
      <c r="AD79"/>
      <c r="AE79"/>
      <c r="AF79"/>
      <c r="AG79"/>
      <c r="AH79"/>
      <c r="AI79"/>
      <c r="AJ79"/>
      <c r="AK79"/>
      <c r="AL79"/>
      <c r="AM79"/>
      <c r="AN79"/>
      <c r="AO79"/>
      <c r="AP79"/>
      <c r="AQ79"/>
      <c r="AR79"/>
      <c r="AS79"/>
      <c r="AT79"/>
      <c r="AU79"/>
      <c r="AV79"/>
      <c r="AW79"/>
      <c r="AX79"/>
    </row>
    <row r="80" spans="1:50" x14ac:dyDescent="0.3">
      <c r="A80">
        <v>20</v>
      </c>
      <c r="B80" t="s">
        <v>604</v>
      </c>
      <c r="C80" t="s">
        <v>477</v>
      </c>
      <c r="D80">
        <v>4</v>
      </c>
      <c r="E80" t="s">
        <v>5</v>
      </c>
      <c r="K80" s="15">
        <v>0.39125851029372383</v>
      </c>
      <c r="L80" s="15">
        <v>0.37212537159125891</v>
      </c>
      <c r="M80" s="15">
        <v>0.38013076410662261</v>
      </c>
      <c r="N80" s="15">
        <v>0.35847742451478792</v>
      </c>
      <c r="O80" s="15">
        <v>0.34159851234546468</v>
      </c>
      <c r="P80" s="15">
        <v>0.3400709015949579</v>
      </c>
      <c r="Q80" s="15">
        <v>0.30793131866120932</v>
      </c>
      <c r="R80" s="15">
        <v>0.27446407190579558</v>
      </c>
      <c r="S80" s="15">
        <v>0.22452929078720851</v>
      </c>
      <c r="T80" s="15">
        <v>0.22549171988111949</v>
      </c>
      <c r="U80" s="15">
        <v>0.20325220003582431</v>
      </c>
      <c r="V80" s="15">
        <v>0.20735471293980151</v>
      </c>
      <c r="W80" s="15">
        <v>0.20631827765546171</v>
      </c>
      <c r="X80" s="15">
        <v>0.2029916283603917</v>
      </c>
      <c r="Y80" s="15">
        <v>0.21029130314169411</v>
      </c>
      <c r="Z80" s="15">
        <v>0.22055703080179889</v>
      </c>
    </row>
    <row r="81" spans="1:27" x14ac:dyDescent="0.3">
      <c r="A81">
        <v>19</v>
      </c>
      <c r="B81" t="s">
        <v>633</v>
      </c>
      <c r="C81" t="s">
        <v>477</v>
      </c>
      <c r="D81">
        <v>1</v>
      </c>
      <c r="E81" t="s">
        <v>630</v>
      </c>
      <c r="G81" s="15">
        <v>0.47147652476109042</v>
      </c>
      <c r="H81" s="15">
        <v>0.5442806093167587</v>
      </c>
      <c r="I81" s="15">
        <v>0.50214474859156932</v>
      </c>
      <c r="J81" s="15">
        <v>0.49924720855560561</v>
      </c>
      <c r="K81" s="15">
        <v>0.43982118284015898</v>
      </c>
      <c r="L81" s="15">
        <v>0.51162772547207047</v>
      </c>
      <c r="M81" s="15">
        <v>0.51266185459091329</v>
      </c>
      <c r="N81" s="15">
        <v>0.49824090814075439</v>
      </c>
      <c r="O81" s="15">
        <v>0.46272950363070192</v>
      </c>
      <c r="P81" s="15">
        <v>0.43808731326560418</v>
      </c>
      <c r="Q81" s="15">
        <v>0.44189806281797461</v>
      </c>
      <c r="R81" s="15">
        <v>0.54034499334692498</v>
      </c>
      <c r="S81" s="15">
        <v>0.4508632881281836</v>
      </c>
      <c r="T81" s="15">
        <v>0.26246211647681889</v>
      </c>
      <c r="U81" s="15">
        <v>0.32540878232266518</v>
      </c>
      <c r="V81" s="15">
        <v>0.30428379302062508</v>
      </c>
      <c r="W81" s="15">
        <v>0.22375181012159989</v>
      </c>
      <c r="X81" s="15">
        <v>0.1790918105758571</v>
      </c>
      <c r="Y81" s="15">
        <v>0.199461413900995</v>
      </c>
      <c r="Z81" s="15">
        <v>0.20419066516383191</v>
      </c>
    </row>
    <row r="82" spans="1:27" x14ac:dyDescent="0.3">
      <c r="A82">
        <v>104</v>
      </c>
      <c r="B82" t="s">
        <v>563</v>
      </c>
      <c r="C82" t="s">
        <v>473</v>
      </c>
      <c r="D82">
        <v>8</v>
      </c>
      <c r="E82" t="s">
        <v>561</v>
      </c>
      <c r="G82" s="15">
        <v>0.62446378309377992</v>
      </c>
      <c r="H82" s="15">
        <v>0.81550779603876944</v>
      </c>
      <c r="I82" s="15">
        <v>0.68138306651262581</v>
      </c>
      <c r="J82" s="15">
        <v>0.72551619624928965</v>
      </c>
      <c r="K82" s="15">
        <v>0.49694301536919733</v>
      </c>
      <c r="L82" s="15">
        <v>0.24914930560941559</v>
      </c>
      <c r="M82" s="15">
        <v>0.33250384784444331</v>
      </c>
      <c r="N82" s="15">
        <v>0.44742162396649082</v>
      </c>
      <c r="O82" s="15">
        <v>0.37577185643821792</v>
      </c>
      <c r="P82" s="15">
        <v>0.34041772771341011</v>
      </c>
      <c r="Q82" s="15">
        <v>0.31916053639034941</v>
      </c>
      <c r="R82" s="15">
        <v>0.27624689118091927</v>
      </c>
      <c r="S82" s="31">
        <v>0.24861584064282649</v>
      </c>
      <c r="T82" s="15">
        <v>0.22098479010473371</v>
      </c>
      <c r="U82" s="15">
        <v>0.22354199936396499</v>
      </c>
      <c r="V82" s="15">
        <v>0.21048520647663321</v>
      </c>
      <c r="W82" s="15">
        <v>0.20262547662834321</v>
      </c>
      <c r="X82" s="15">
        <v>0.22195963859117551</v>
      </c>
      <c r="Y82" s="15">
        <v>0.2132415951317688</v>
      </c>
      <c r="Z82" s="15">
        <v>0.20170349353291561</v>
      </c>
      <c r="AA82" t="s">
        <v>553</v>
      </c>
    </row>
    <row r="83" spans="1:27" x14ac:dyDescent="0.3">
      <c r="A83">
        <v>55</v>
      </c>
      <c r="B83" t="s">
        <v>648</v>
      </c>
      <c r="C83" t="s">
        <v>478</v>
      </c>
      <c r="D83">
        <v>2</v>
      </c>
      <c r="E83" t="s">
        <v>629</v>
      </c>
      <c r="Z83" s="15">
        <v>0.1668182837087622</v>
      </c>
    </row>
    <row r="84" spans="1:27" x14ac:dyDescent="0.3">
      <c r="A84">
        <v>101</v>
      </c>
      <c r="B84" t="s">
        <v>575</v>
      </c>
      <c r="C84" t="s">
        <v>473</v>
      </c>
      <c r="D84">
        <v>8</v>
      </c>
      <c r="E84" t="s">
        <v>561</v>
      </c>
      <c r="G84" s="15">
        <v>0.36809101459982352</v>
      </c>
      <c r="H84" s="15">
        <v>0.61771984820986636</v>
      </c>
      <c r="I84" s="15">
        <v>0.62145468919853741</v>
      </c>
      <c r="J84" s="15">
        <v>0.5093943969132696</v>
      </c>
      <c r="K84" s="15">
        <v>0.45631186110660388</v>
      </c>
      <c r="L84" s="15">
        <v>0.36438760115210528</v>
      </c>
      <c r="M84" s="15">
        <v>0.38077322262584329</v>
      </c>
      <c r="N84" s="15">
        <v>0.39242492057788181</v>
      </c>
      <c r="O84" s="15">
        <v>0.31558326518021151</v>
      </c>
      <c r="P84" s="15">
        <v>0.29821568221982259</v>
      </c>
      <c r="Q84" s="15">
        <v>0.31413899982648619</v>
      </c>
      <c r="R84" s="15">
        <v>0.28784357495079638</v>
      </c>
      <c r="S84" s="15">
        <v>0.26690101775651393</v>
      </c>
      <c r="T84" s="15">
        <v>0.24404160549995851</v>
      </c>
      <c r="U84" s="15">
        <v>0.21948985599798659</v>
      </c>
      <c r="V84" s="15">
        <v>0.2289148998261239</v>
      </c>
      <c r="W84" s="15">
        <v>0.18059965724682839</v>
      </c>
      <c r="X84" s="15">
        <v>0.1514873300994348</v>
      </c>
      <c r="Y84" s="15">
        <v>0.13882192575501959</v>
      </c>
      <c r="Z84" s="15">
        <v>0.16395926343421821</v>
      </c>
    </row>
    <row r="85" spans="1:27" x14ac:dyDescent="0.3">
      <c r="A85">
        <v>23</v>
      </c>
      <c r="B85" t="s">
        <v>647</v>
      </c>
      <c r="C85" t="s">
        <v>477</v>
      </c>
      <c r="D85">
        <v>2</v>
      </c>
      <c r="E85" t="s">
        <v>629</v>
      </c>
      <c r="Y85" s="15">
        <v>0.14519170874600021</v>
      </c>
      <c r="Z85" s="15">
        <v>0.1376118671731297</v>
      </c>
    </row>
    <row r="86" spans="1:27" x14ac:dyDescent="0.3">
      <c r="A86">
        <v>40</v>
      </c>
      <c r="B86" t="s">
        <v>556</v>
      </c>
      <c r="C86" t="s">
        <v>463</v>
      </c>
      <c r="D86">
        <v>9</v>
      </c>
      <c r="E86" t="s">
        <v>548</v>
      </c>
      <c r="U86" s="15">
        <v>0.15177991881225811</v>
      </c>
      <c r="V86" s="15">
        <v>0.14861904653636701</v>
      </c>
      <c r="W86" s="15">
        <v>0.13619440462700871</v>
      </c>
      <c r="X86" s="15">
        <v>0.1076200848435061</v>
      </c>
      <c r="Y86" s="15">
        <v>9.834739920418617E-2</v>
      </c>
      <c r="Z86" s="15">
        <v>0.1198853807864524</v>
      </c>
    </row>
    <row r="87" spans="1:27" x14ac:dyDescent="0.3">
      <c r="A87">
        <v>96</v>
      </c>
      <c r="B87" t="s">
        <v>557</v>
      </c>
      <c r="C87" t="s">
        <v>469</v>
      </c>
      <c r="D87">
        <v>9</v>
      </c>
      <c r="E87" t="s">
        <v>548</v>
      </c>
      <c r="S87" s="15">
        <v>0.21478810912731849</v>
      </c>
      <c r="T87" s="15">
        <v>0.1413355072824414</v>
      </c>
      <c r="U87" s="15">
        <v>0.29072163828892178</v>
      </c>
      <c r="V87" s="15">
        <v>0.43538029289148211</v>
      </c>
      <c r="W87" s="15">
        <v>0.1191367524013118</v>
      </c>
      <c r="X87" s="15">
        <v>0.11175757548386921</v>
      </c>
      <c r="Y87" s="15">
        <v>0.1057369796704018</v>
      </c>
      <c r="Z87" s="15">
        <v>0.10074566837079781</v>
      </c>
    </row>
    <row r="88" spans="1:27" x14ac:dyDescent="0.3">
      <c r="A88">
        <v>105</v>
      </c>
      <c r="B88" t="s">
        <v>632</v>
      </c>
      <c r="C88" t="s">
        <v>473</v>
      </c>
      <c r="D88">
        <v>1</v>
      </c>
      <c r="E88" t="s">
        <v>630</v>
      </c>
      <c r="G88" s="15">
        <v>0.29250910622516568</v>
      </c>
      <c r="H88" s="15">
        <v>0.29921005074647811</v>
      </c>
      <c r="I88" s="15">
        <v>0.27587186302542271</v>
      </c>
      <c r="J88" s="15">
        <v>0.27955820458332892</v>
      </c>
      <c r="K88" s="15">
        <v>0.26765534449811801</v>
      </c>
      <c r="L88" s="15">
        <v>0.16357721728508059</v>
      </c>
      <c r="M88" s="15">
        <v>0.17442209306148851</v>
      </c>
      <c r="N88" s="15">
        <v>0.22373284548366709</v>
      </c>
      <c r="O88" s="15">
        <v>0.22191213531908291</v>
      </c>
      <c r="P88" s="15">
        <v>0.21444997917031239</v>
      </c>
      <c r="Q88" s="15">
        <v>0.22643651797729769</v>
      </c>
      <c r="R88" s="15">
        <v>0.19484629694533981</v>
      </c>
      <c r="S88" s="15">
        <v>0.19209268434902521</v>
      </c>
      <c r="T88" s="15">
        <v>0.19753851652286</v>
      </c>
      <c r="U88" s="15">
        <v>0.16369845500753119</v>
      </c>
      <c r="V88" s="15">
        <v>0.14715146614569721</v>
      </c>
      <c r="W88" s="15">
        <v>0.14247420930704799</v>
      </c>
      <c r="X88" s="15">
        <v>0.1340425758195819</v>
      </c>
      <c r="Y88" s="15">
        <v>0.1037229152789754</v>
      </c>
      <c r="Z88" s="15">
        <v>9.3184385011663637E-2</v>
      </c>
    </row>
    <row r="89" spans="1:27" x14ac:dyDescent="0.3">
      <c r="A89">
        <v>97</v>
      </c>
      <c r="B89" t="s">
        <v>549</v>
      </c>
      <c r="C89" t="s">
        <v>469</v>
      </c>
      <c r="D89">
        <v>9</v>
      </c>
      <c r="E89" t="s">
        <v>548</v>
      </c>
      <c r="K89" s="15">
        <v>3.2224045057125797E-2</v>
      </c>
      <c r="L89" s="15">
        <v>0.23135033050047221</v>
      </c>
      <c r="M89" s="15">
        <v>0.2352272727272727</v>
      </c>
      <c r="N89" s="15">
        <v>0.14916754905595811</v>
      </c>
      <c r="O89" s="15">
        <v>0.12693908711993129</v>
      </c>
      <c r="P89" s="15">
        <v>0.105355356594003</v>
      </c>
      <c r="Q89" s="15">
        <v>9.2551712393289853E-2</v>
      </c>
      <c r="R89" s="15">
        <v>0.2118874064059586</v>
      </c>
      <c r="S89" s="15">
        <v>2.506729773745513E-2</v>
      </c>
      <c r="T89" s="15">
        <v>3.5702912660650482E-3</v>
      </c>
      <c r="U89" s="15">
        <v>3.9205403495615196E-3</v>
      </c>
      <c r="V89" s="15">
        <v>4.5594690641701232E-3</v>
      </c>
      <c r="W89" s="15">
        <v>1.019310681438727E-2</v>
      </c>
      <c r="X89" s="15">
        <v>1.4139759360338931E-2</v>
      </c>
      <c r="Y89" s="15">
        <v>1.346296824489304E-2</v>
      </c>
      <c r="Z89" s="15">
        <v>1.8735343836934221E-2</v>
      </c>
    </row>
    <row r="90" spans="1:27" x14ac:dyDescent="0.3">
      <c r="A90">
        <v>10</v>
      </c>
      <c r="B90" t="s">
        <v>646</v>
      </c>
      <c r="C90" t="s">
        <v>472</v>
      </c>
      <c r="D90">
        <v>2</v>
      </c>
      <c r="E90" t="s">
        <v>629</v>
      </c>
      <c r="N90" s="15">
        <v>0.14844522777169819</v>
      </c>
      <c r="O90" s="15">
        <v>0.12855144369673741</v>
      </c>
      <c r="P90" s="15">
        <v>0.16039939557679431</v>
      </c>
      <c r="Q90" s="15">
        <v>0.11920464499573299</v>
      </c>
      <c r="R90" s="15">
        <v>5.7331548419784231E-2</v>
      </c>
      <c r="S90" s="15">
        <v>4.4102062202094387E-2</v>
      </c>
      <c r="T90" s="15">
        <v>6.137831436569971E-2</v>
      </c>
      <c r="U90" s="15">
        <v>3.131326526790202E-2</v>
      </c>
      <c r="V90" s="15">
        <v>2.8520847177740141E-2</v>
      </c>
      <c r="W90" s="31">
        <v>1.9013898118493428E-2</v>
      </c>
      <c r="X90" s="31">
        <v>9.5069490592467141E-3</v>
      </c>
      <c r="Y90" s="15">
        <v>0</v>
      </c>
      <c r="Z90" s="15">
        <v>1.431519010703982E-2</v>
      </c>
    </row>
    <row r="91" spans="1:27" x14ac:dyDescent="0.3">
      <c r="A91">
        <v>75</v>
      </c>
      <c r="B91" t="s">
        <v>645</v>
      </c>
      <c r="C91" t="s">
        <v>470</v>
      </c>
      <c r="D91">
        <v>2</v>
      </c>
      <c r="E91" t="s">
        <v>629</v>
      </c>
      <c r="P91" s="15">
        <v>0</v>
      </c>
      <c r="Q91" s="15">
        <v>0</v>
      </c>
      <c r="R91" s="15">
        <v>0</v>
      </c>
      <c r="S91" s="15">
        <v>6.4437888963207261E-7</v>
      </c>
      <c r="T91" s="15">
        <v>5.0019348181791409E-6</v>
      </c>
      <c r="U91" s="15">
        <v>0</v>
      </c>
      <c r="V91" s="15">
        <v>3.7175438035313833E-4</v>
      </c>
      <c r="W91" s="15">
        <v>3.7630150055443753E-4</v>
      </c>
      <c r="X91" s="15">
        <v>8.6847274707279188E-4</v>
      </c>
      <c r="Y91" s="15">
        <v>2.7969335810320512E-3</v>
      </c>
      <c r="Z91" s="15">
        <v>4.0917481559823669E-3</v>
      </c>
    </row>
    <row r="92" spans="1:27" x14ac:dyDescent="0.3">
      <c r="A92">
        <v>32</v>
      </c>
      <c r="B92" t="s">
        <v>644</v>
      </c>
      <c r="C92" t="s">
        <v>477</v>
      </c>
      <c r="D92">
        <v>2</v>
      </c>
      <c r="E92" t="s">
        <v>629</v>
      </c>
      <c r="P92" s="15">
        <v>0.18822895605252671</v>
      </c>
      <c r="Q92" s="15">
        <v>8.3073898414391667E-2</v>
      </c>
      <c r="R92" s="15">
        <v>1.7549519030382502E-2</v>
      </c>
      <c r="S92" s="15">
        <v>8.8380753086402142E-2</v>
      </c>
      <c r="T92" s="15">
        <v>1.3527051099731E-2</v>
      </c>
      <c r="U92" s="15">
        <v>2.549795488132368E-3</v>
      </c>
      <c r="V92" s="15">
        <v>0</v>
      </c>
      <c r="W92" s="31">
        <v>5.9458251240155273E-5</v>
      </c>
      <c r="X92" s="31">
        <v>1.1891650248031055E-4</v>
      </c>
      <c r="Y92" s="15">
        <v>1.7837475372046581E-4</v>
      </c>
      <c r="Z92" s="15">
        <v>0</v>
      </c>
    </row>
    <row r="93" spans="1:27" hidden="1" x14ac:dyDescent="0.3">
      <c r="A93">
        <v>206</v>
      </c>
      <c r="B93" s="37" t="s">
        <v>643</v>
      </c>
      <c r="C93" t="s">
        <v>461</v>
      </c>
      <c r="D93">
        <v>0</v>
      </c>
      <c r="F93"/>
      <c r="T93" s="15">
        <v>0.88758580804867282</v>
      </c>
      <c r="U93" s="15">
        <v>0.89520698491323525</v>
      </c>
      <c r="V93" s="15">
        <v>0.90287186290865762</v>
      </c>
      <c r="W93" s="15">
        <v>0.91288999971230889</v>
      </c>
      <c r="X93" s="15">
        <v>0.91451988241428439</v>
      </c>
    </row>
    <row r="94" spans="1:27" x14ac:dyDescent="0.3">
      <c r="A94">
        <v>195</v>
      </c>
      <c r="B94" t="s">
        <v>642</v>
      </c>
      <c r="C94" t="s">
        <v>471</v>
      </c>
      <c r="D94">
        <v>2</v>
      </c>
      <c r="E94" t="s">
        <v>629</v>
      </c>
      <c r="F94" s="15"/>
      <c r="N94" s="15">
        <v>2.0251386416526261E-2</v>
      </c>
      <c r="O94" s="15">
        <v>1.482114709975074E-2</v>
      </c>
      <c r="P94" s="15">
        <v>9.9980948012174161E-3</v>
      </c>
      <c r="Q94" s="15">
        <v>1.0219718564998641E-2</v>
      </c>
      <c r="R94" s="15">
        <v>0</v>
      </c>
      <c r="S94" s="15">
        <v>0</v>
      </c>
      <c r="T94" s="15">
        <v>0</v>
      </c>
      <c r="U94" s="15">
        <v>0</v>
      </c>
      <c r="V94" s="15">
        <v>1.8013270388436099E-6</v>
      </c>
    </row>
    <row r="95" spans="1:27" x14ac:dyDescent="0.3">
      <c r="A95">
        <v>224</v>
      </c>
      <c r="B95" t="s">
        <v>602</v>
      </c>
      <c r="C95" t="s">
        <v>477</v>
      </c>
      <c r="D95">
        <v>4</v>
      </c>
      <c r="E95" t="s">
        <v>5</v>
      </c>
      <c r="F95" s="15"/>
      <c r="G95" s="15">
        <v>0.78501882824275282</v>
      </c>
      <c r="H95" s="15">
        <v>0.83400563344876411</v>
      </c>
      <c r="I95" s="15">
        <v>0.84524596577161559</v>
      </c>
      <c r="J95" s="15">
        <v>0.84048699203987487</v>
      </c>
      <c r="K95" s="15">
        <v>0.83464228689618702</v>
      </c>
      <c r="L95" s="15">
        <v>0.79553673228795974</v>
      </c>
      <c r="M95" s="15">
        <v>0.83482516699836284</v>
      </c>
    </row>
    <row r="96" spans="1:27" x14ac:dyDescent="0.3">
      <c r="A96">
        <v>254</v>
      </c>
      <c r="B96" t="s">
        <v>597</v>
      </c>
      <c r="C96" t="s">
        <v>476</v>
      </c>
      <c r="D96">
        <v>5</v>
      </c>
      <c r="E96" t="s">
        <v>104</v>
      </c>
      <c r="F96" s="15">
        <v>0.97554558117938395</v>
      </c>
      <c r="G96" s="15">
        <v>0.97403529214516127</v>
      </c>
      <c r="H96" s="15">
        <v>0.95921397456561952</v>
      </c>
      <c r="I96" s="15">
        <v>0.95721254308404979</v>
      </c>
      <c r="J96" s="15">
        <v>0.99610541799309582</v>
      </c>
      <c r="K96" s="31">
        <v>0.99805270899654785</v>
      </c>
      <c r="L96" s="15">
        <v>1</v>
      </c>
      <c r="M96" s="15">
        <v>1</v>
      </c>
      <c r="N96" s="31">
        <v>0.97389707584233753</v>
      </c>
      <c r="O96" s="31">
        <v>0.94779415168467518</v>
      </c>
      <c r="P96" s="31">
        <v>0.92169122752701294</v>
      </c>
      <c r="Q96" s="31">
        <v>0.89558830336935047</v>
      </c>
      <c r="R96" s="15">
        <v>0.86948537921168811</v>
      </c>
      <c r="S96" s="15">
        <v>0.81765654257214282</v>
      </c>
      <c r="T96" s="15">
        <v>0.76487923579654304</v>
      </c>
    </row>
    <row r="97" spans="1:50" x14ac:dyDescent="0.3">
      <c r="A97">
        <v>232</v>
      </c>
      <c r="B97" t="s">
        <v>596</v>
      </c>
      <c r="C97" t="s">
        <v>474</v>
      </c>
      <c r="D97">
        <v>6</v>
      </c>
      <c r="E97" t="s">
        <v>122</v>
      </c>
      <c r="F97" s="15">
        <v>0.89700000000000002</v>
      </c>
      <c r="G97" s="15">
        <v>0.91230595250334123</v>
      </c>
      <c r="H97" s="15">
        <v>0.95615848425986194</v>
      </c>
      <c r="I97" s="15">
        <v>0.95259525952595259</v>
      </c>
      <c r="J97" s="15">
        <v>0.95406755169407642</v>
      </c>
      <c r="K97" s="31">
        <v>0.9700485056737731</v>
      </c>
      <c r="L97" s="15">
        <v>0.98602945965346966</v>
      </c>
      <c r="M97" s="15">
        <v>0.93108563958967672</v>
      </c>
    </row>
    <row r="98" spans="1:50" x14ac:dyDescent="0.3">
      <c r="A98">
        <v>177</v>
      </c>
      <c r="B98" t="s">
        <v>535</v>
      </c>
      <c r="C98" t="s">
        <v>474</v>
      </c>
      <c r="D98">
        <v>6</v>
      </c>
      <c r="E98" t="s">
        <v>122</v>
      </c>
      <c r="F98" s="15"/>
      <c r="G98" s="15">
        <v>0.90770196683432358</v>
      </c>
      <c r="H98" s="31">
        <v>0.89883153136534522</v>
      </c>
      <c r="I98" s="31">
        <v>0.88996109589636685</v>
      </c>
      <c r="J98" s="31">
        <v>0.88109066042738848</v>
      </c>
      <c r="K98" s="31">
        <v>0.87222022495841001</v>
      </c>
      <c r="L98" s="15">
        <v>0.86334978948943175</v>
      </c>
      <c r="M98" s="15">
        <v>0.86775200713648526</v>
      </c>
      <c r="N98" s="31">
        <v>0.86505119971043209</v>
      </c>
      <c r="O98" s="31">
        <v>0.86235039228437871</v>
      </c>
      <c r="P98" s="31">
        <v>0.85964958485832565</v>
      </c>
      <c r="Q98" s="31">
        <v>0.85694877743227216</v>
      </c>
      <c r="R98" s="15">
        <v>0.85424797000621899</v>
      </c>
      <c r="S98" s="15">
        <v>0.86471908606054637</v>
      </c>
      <c r="T98" s="15">
        <v>0.82026660372602067</v>
      </c>
      <c r="AA98" t="s">
        <v>553</v>
      </c>
    </row>
    <row r="99" spans="1:50" x14ac:dyDescent="0.3">
      <c r="A99">
        <v>178</v>
      </c>
      <c r="B99" t="s">
        <v>592</v>
      </c>
      <c r="C99" t="s">
        <v>474</v>
      </c>
      <c r="D99">
        <v>6</v>
      </c>
      <c r="E99" t="s">
        <v>122</v>
      </c>
      <c r="F99" s="15"/>
      <c r="L99" s="15">
        <v>0.97597915598314222</v>
      </c>
      <c r="M99" s="15">
        <v>0.97402961855266557</v>
      </c>
      <c r="N99" s="31">
        <v>0.89259945161424825</v>
      </c>
      <c r="O99" s="31">
        <v>0.81116928467583094</v>
      </c>
      <c r="P99" s="31">
        <v>0.72973911773741373</v>
      </c>
      <c r="Q99" s="31">
        <v>0.64830895079899642</v>
      </c>
      <c r="R99" s="15">
        <v>0.56687878386057922</v>
      </c>
      <c r="S99" s="15">
        <v>0.65903518180548082</v>
      </c>
      <c r="T99" s="15">
        <v>0.70263078355257591</v>
      </c>
    </row>
    <row r="100" spans="1:50" x14ac:dyDescent="0.3">
      <c r="A100">
        <v>160</v>
      </c>
      <c r="B100" t="s">
        <v>590</v>
      </c>
      <c r="C100" t="s">
        <v>460</v>
      </c>
      <c r="D100">
        <v>7</v>
      </c>
      <c r="E100" t="s">
        <v>576</v>
      </c>
      <c r="F100" s="15"/>
      <c r="L100" s="15">
        <v>0.67575876262756895</v>
      </c>
      <c r="M100" s="15">
        <v>0.68475784289458819</v>
      </c>
      <c r="N100" s="15">
        <v>0.72291016449780965</v>
      </c>
      <c r="O100" s="15">
        <v>0.36588257419350451</v>
      </c>
      <c r="P100" s="15">
        <v>0.71752585866909735</v>
      </c>
      <c r="Q100" s="15">
        <v>0.73061268170996496</v>
      </c>
    </row>
    <row r="101" spans="1:50" x14ac:dyDescent="0.3">
      <c r="A101">
        <v>266</v>
      </c>
      <c r="B101" t="s">
        <v>587</v>
      </c>
      <c r="C101" t="s">
        <v>467</v>
      </c>
      <c r="D101">
        <v>7</v>
      </c>
      <c r="E101" t="s">
        <v>576</v>
      </c>
      <c r="F101" s="15"/>
      <c r="G101" s="15">
        <v>0.70989227006369804</v>
      </c>
      <c r="H101" s="15">
        <v>0.81400046963958228</v>
      </c>
      <c r="I101" s="15">
        <v>0.81754781726591086</v>
      </c>
      <c r="J101" s="15">
        <v>0.81331619948621547</v>
      </c>
      <c r="K101" s="31">
        <v>0.84738783479940616</v>
      </c>
      <c r="L101" s="15">
        <v>0.88145947011259695</v>
      </c>
      <c r="M101" s="15">
        <v>0.87297351278327906</v>
      </c>
      <c r="N101" s="15">
        <v>0.66958484275615326</v>
      </c>
      <c r="O101" s="15">
        <v>0.67068210471709766</v>
      </c>
    </row>
    <row r="102" spans="1:50" x14ac:dyDescent="0.3">
      <c r="A102">
        <v>159</v>
      </c>
      <c r="B102" t="s">
        <v>578</v>
      </c>
      <c r="C102" t="s">
        <v>470</v>
      </c>
      <c r="D102">
        <v>7</v>
      </c>
      <c r="E102" t="s">
        <v>576</v>
      </c>
      <c r="G102" s="15">
        <v>0.65650478553704361</v>
      </c>
      <c r="H102" s="15">
        <v>0.98404284481874194</v>
      </c>
      <c r="I102" s="15">
        <v>1</v>
      </c>
      <c r="J102" s="15">
        <v>1</v>
      </c>
      <c r="K102" s="31">
        <v>1</v>
      </c>
      <c r="L102" s="15">
        <v>1</v>
      </c>
      <c r="M102" s="15">
        <v>1</v>
      </c>
      <c r="N102" s="15">
        <v>0.9999997384785434</v>
      </c>
      <c r="O102" s="15">
        <v>0.99999965119823075</v>
      </c>
      <c r="P102" s="15">
        <v>0.99999962043197954</v>
      </c>
      <c r="Q102" s="15">
        <v>0.99999961106826374</v>
      </c>
      <c r="AA102" t="s">
        <v>553</v>
      </c>
    </row>
    <row r="103" spans="1:50" x14ac:dyDescent="0.3">
      <c r="A103">
        <v>156</v>
      </c>
      <c r="B103" t="s">
        <v>566</v>
      </c>
      <c r="C103" t="s">
        <v>471</v>
      </c>
      <c r="D103">
        <v>8</v>
      </c>
      <c r="E103" t="s">
        <v>561</v>
      </c>
      <c r="L103" s="15">
        <v>0.67348035408883855</v>
      </c>
      <c r="M103" s="15">
        <v>0.71115876692040492</v>
      </c>
      <c r="N103" s="15">
        <v>0.65683824288542902</v>
      </c>
      <c r="O103" s="15">
        <v>0.58721938700555421</v>
      </c>
      <c r="P103" s="15">
        <v>0.558429763397706</v>
      </c>
      <c r="Q103" s="15">
        <v>0.49482392895328969</v>
      </c>
    </row>
    <row r="104" spans="1:50" x14ac:dyDescent="0.3">
      <c r="A104">
        <v>100</v>
      </c>
      <c r="B104" t="s">
        <v>555</v>
      </c>
      <c r="C104" t="s">
        <v>461</v>
      </c>
      <c r="D104">
        <v>9</v>
      </c>
      <c r="E104" t="s">
        <v>548</v>
      </c>
      <c r="N104" s="15">
        <v>9.9864056465854431E-2</v>
      </c>
      <c r="O104" s="15">
        <v>4.3305087127504333E-2</v>
      </c>
      <c r="P104" s="15">
        <v>3.0852314213352661E-2</v>
      </c>
      <c r="Q104" s="15">
        <v>0.13753467760545079</v>
      </c>
      <c r="R104" s="15">
        <v>0.2471196041027183</v>
      </c>
      <c r="S104" s="15">
        <v>8.9892542913702342E-2</v>
      </c>
      <c r="T104" s="15">
        <v>0.29590263722796922</v>
      </c>
    </row>
    <row r="105" spans="1:50" x14ac:dyDescent="0.3">
      <c r="A105">
        <v>208</v>
      </c>
      <c r="B105" t="s">
        <v>554</v>
      </c>
      <c r="C105" t="s">
        <v>462</v>
      </c>
      <c r="D105">
        <v>9</v>
      </c>
      <c r="E105" t="s">
        <v>548</v>
      </c>
      <c r="G105" s="15">
        <v>0.97160243407707914</v>
      </c>
      <c r="H105" s="15">
        <v>0.87323943661971826</v>
      </c>
      <c r="I105" s="15">
        <v>0.8910648714810282</v>
      </c>
      <c r="J105" s="15">
        <v>0.8623629719853837</v>
      </c>
      <c r="K105" s="31">
        <v>0.78938672299612223</v>
      </c>
      <c r="L105" s="15">
        <v>0.71641047400686086</v>
      </c>
      <c r="M105" s="15">
        <v>0.71881670443748835</v>
      </c>
      <c r="N105" s="15">
        <v>0.7552267073956942</v>
      </c>
      <c r="O105" s="15">
        <v>0.69816085838725239</v>
      </c>
      <c r="P105" s="15">
        <v>0.66763623158168572</v>
      </c>
      <c r="Q105" s="15">
        <v>0.58215835084849299</v>
      </c>
      <c r="R105" s="15">
        <v>0.51895077284133062</v>
      </c>
      <c r="S105" s="15">
        <v>0.56536241304393409</v>
      </c>
      <c r="T105" s="15">
        <v>0.56134213665274146</v>
      </c>
      <c r="U105" s="15">
        <v>0.61143181145990166</v>
      </c>
      <c r="V105" s="15">
        <v>0.51407993253484374</v>
      </c>
      <c r="W105" s="15">
        <v>0.46914535519125677</v>
      </c>
      <c r="X105" s="15">
        <v>0.3696999048619688</v>
      </c>
      <c r="AA105" t="s">
        <v>553</v>
      </c>
    </row>
    <row r="106" spans="1:50" x14ac:dyDescent="0.3">
      <c r="A106">
        <v>52</v>
      </c>
      <c r="B106" t="s">
        <v>552</v>
      </c>
      <c r="C106" t="s">
        <v>468</v>
      </c>
      <c r="D106">
        <v>9</v>
      </c>
      <c r="E106" t="s">
        <v>548</v>
      </c>
      <c r="H106" s="15">
        <v>0.67406168885398809</v>
      </c>
      <c r="I106" s="15">
        <v>0.31050093721427757</v>
      </c>
      <c r="J106" s="15">
        <v>0.46105535258295199</v>
      </c>
      <c r="K106" s="15">
        <v>0.30526410294398421</v>
      </c>
      <c r="L106" s="15">
        <v>0.29207440274212909</v>
      </c>
      <c r="M106" s="15">
        <v>0.53718621248696963</v>
      </c>
      <c r="N106" s="15">
        <v>0.7147436937037871</v>
      </c>
      <c r="O106" s="15">
        <v>0.38366311850800111</v>
      </c>
      <c r="P106" s="15">
        <v>0.47561476376030543</v>
      </c>
      <c r="Q106" s="15">
        <v>0.68081590979833517</v>
      </c>
      <c r="R106" s="31">
        <v>0.63105738189181104</v>
      </c>
      <c r="S106" s="15">
        <v>0.58129885398528691</v>
      </c>
      <c r="T106" s="15">
        <v>0.15228397817318279</v>
      </c>
      <c r="U106" s="15">
        <v>0.1607783878170341</v>
      </c>
      <c r="V106" s="15">
        <v>0.19390835364378081</v>
      </c>
      <c r="W106" s="15">
        <v>0.39805526507534161</v>
      </c>
      <c r="X106" s="15">
        <v>0.27031093179539373</v>
      </c>
      <c r="Y106" s="15">
        <v>0.25044160047468572</v>
      </c>
    </row>
    <row r="107" spans="1:50" hidden="1" x14ac:dyDescent="0.3">
      <c r="A107" s="34">
        <v>175</v>
      </c>
      <c r="B107" s="34" t="s">
        <v>622</v>
      </c>
      <c r="C107" s="34" t="s">
        <v>472</v>
      </c>
      <c r="D107" s="34"/>
      <c r="E107" t="s">
        <v>479</v>
      </c>
      <c r="F107" s="34"/>
      <c r="G107" s="35"/>
      <c r="H107" s="35"/>
      <c r="I107" s="35"/>
      <c r="J107" s="35"/>
      <c r="K107" s="35"/>
      <c r="L107" s="35">
        <v>9.9009388157315394E-3</v>
      </c>
      <c r="M107" s="35">
        <v>9.2928980024662138E-3</v>
      </c>
      <c r="N107" s="35">
        <v>2.8086974121284839E-3</v>
      </c>
      <c r="O107" s="35">
        <v>2.6278867784464209E-3</v>
      </c>
      <c r="P107" s="35">
        <v>2.1193183134617689E-2</v>
      </c>
      <c r="Q107" s="35">
        <v>2.1701993743488399E-2</v>
      </c>
      <c r="R107" s="35">
        <v>2.3047478542117139E-2</v>
      </c>
      <c r="S107" s="35">
        <v>0</v>
      </c>
      <c r="T107" s="35">
        <v>4.586277318843128E-2</v>
      </c>
      <c r="U107" s="35"/>
      <c r="V107" s="35"/>
      <c r="W107" s="35"/>
      <c r="X107" s="35"/>
      <c r="Y107" s="35"/>
      <c r="Z107" s="35"/>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row>
    <row r="108" spans="1:50" hidden="1" x14ac:dyDescent="0.3">
      <c r="A108" s="34">
        <v>163</v>
      </c>
      <c r="B108" s="34" t="s">
        <v>616</v>
      </c>
      <c r="C108" s="34" t="s">
        <v>477</v>
      </c>
      <c r="D108" s="34"/>
      <c r="E108" t="s">
        <v>479</v>
      </c>
      <c r="F108" s="34"/>
      <c r="G108" s="35"/>
      <c r="H108" s="35"/>
      <c r="I108" s="35"/>
      <c r="J108" s="35"/>
      <c r="K108" s="35"/>
      <c r="L108" s="35">
        <v>0.85313602064806959</v>
      </c>
      <c r="M108" s="35">
        <v>0.88386062948918764</v>
      </c>
      <c r="N108" s="35">
        <v>0.88787778984743859</v>
      </c>
      <c r="O108" s="35">
        <v>0.89440441205240084</v>
      </c>
      <c r="P108" s="35">
        <v>0.90383411152481208</v>
      </c>
      <c r="Q108" s="35">
        <v>0.98912485347890322</v>
      </c>
      <c r="R108" s="35">
        <v>1</v>
      </c>
      <c r="S108" s="35"/>
      <c r="T108" s="35"/>
      <c r="U108" s="35"/>
      <c r="V108" s="35"/>
      <c r="W108" s="35"/>
      <c r="X108" s="35"/>
      <c r="Y108" s="35"/>
      <c r="Z108" s="35"/>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row>
    <row r="109" spans="1:50" hidden="1" x14ac:dyDescent="0.3">
      <c r="A109" s="34">
        <v>162</v>
      </c>
      <c r="B109" s="34" t="s">
        <v>615</v>
      </c>
      <c r="C109" s="34" t="s">
        <v>477</v>
      </c>
      <c r="D109" s="34"/>
      <c r="E109" t="s">
        <v>479</v>
      </c>
      <c r="F109" s="34"/>
      <c r="G109" s="35"/>
      <c r="H109" s="35"/>
      <c r="I109" s="35"/>
      <c r="J109" s="35"/>
      <c r="K109" s="35"/>
      <c r="L109" s="35">
        <v>0.95178934208470078</v>
      </c>
      <c r="M109" s="35">
        <v>0.94377910844976709</v>
      </c>
      <c r="N109" s="35">
        <v>0.94351354864445514</v>
      </c>
      <c r="O109" s="35">
        <v>0.94324798883914307</v>
      </c>
      <c r="P109" s="35">
        <v>0.942982429033831</v>
      </c>
      <c r="Q109" s="35">
        <v>0.94271686922851894</v>
      </c>
      <c r="R109" s="35">
        <v>0.94245130942320698</v>
      </c>
      <c r="S109" s="35"/>
      <c r="T109" s="35"/>
      <c r="U109" s="35"/>
      <c r="V109" s="35"/>
      <c r="W109" s="35"/>
      <c r="X109" s="35"/>
      <c r="Y109" s="35"/>
      <c r="Z109" s="35"/>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row>
    <row r="110" spans="1:50" hidden="1" x14ac:dyDescent="0.3">
      <c r="A110" s="34">
        <v>164</v>
      </c>
      <c r="B110" s="34" t="s">
        <v>611</v>
      </c>
      <c r="C110" s="34" t="s">
        <v>477</v>
      </c>
      <c r="D110" s="34"/>
      <c r="E110" t="s">
        <v>479</v>
      </c>
      <c r="F110" s="34"/>
      <c r="G110" s="35"/>
      <c r="H110" s="35"/>
      <c r="I110" s="35"/>
      <c r="J110" s="35"/>
      <c r="K110" s="35"/>
      <c r="L110" s="35">
        <v>0.72630062468618928</v>
      </c>
      <c r="M110" s="35">
        <v>0.73931992973914928</v>
      </c>
      <c r="N110" s="35">
        <v>0.76302844242921142</v>
      </c>
      <c r="O110" s="35">
        <v>0.77448311307847761</v>
      </c>
      <c r="P110" s="35">
        <v>0.77178450074359339</v>
      </c>
      <c r="Q110" s="35">
        <v>0.75853426435501903</v>
      </c>
      <c r="R110" s="35">
        <v>0.78722165764876872</v>
      </c>
      <c r="S110" s="35"/>
      <c r="T110" s="35"/>
      <c r="U110" s="35"/>
      <c r="V110" s="35"/>
      <c r="W110" s="35"/>
      <c r="X110" s="35"/>
      <c r="Y110" s="35"/>
      <c r="Z110" s="35"/>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row>
    <row r="111" spans="1:50" hidden="1" x14ac:dyDescent="0.3">
      <c r="A111" s="34">
        <v>188</v>
      </c>
      <c r="B111" s="34" t="s">
        <v>583</v>
      </c>
      <c r="C111" s="34" t="s">
        <v>467</v>
      </c>
      <c r="D111" s="34"/>
      <c r="E111" t="s">
        <v>479</v>
      </c>
      <c r="F111" s="34"/>
      <c r="G111" s="35"/>
      <c r="H111" s="35"/>
      <c r="I111" s="35"/>
      <c r="J111" s="35"/>
      <c r="K111" s="35"/>
      <c r="L111" s="35"/>
      <c r="M111" s="35"/>
      <c r="N111" s="35">
        <v>0.47735341589824148</v>
      </c>
      <c r="O111" s="35">
        <v>0.47522064726633761</v>
      </c>
      <c r="P111" s="35">
        <v>0.50741174148187163</v>
      </c>
      <c r="Q111" s="35">
        <v>0.55591957314030349</v>
      </c>
      <c r="R111" s="35">
        <v>0.59712854213808086</v>
      </c>
      <c r="S111" s="35">
        <v>0.52009556834829063</v>
      </c>
      <c r="T111" s="35">
        <v>0.63519044271172287</v>
      </c>
      <c r="U111" s="35"/>
      <c r="V111" s="35"/>
      <c r="W111" s="35"/>
      <c r="X111" s="35"/>
      <c r="Y111" s="35"/>
      <c r="Z111" s="35"/>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row>
    <row r="112" spans="1:50" x14ac:dyDescent="0.3">
      <c r="G112" s="47"/>
      <c r="H112" s="47"/>
      <c r="I112" s="47"/>
      <c r="J112" s="47"/>
      <c r="K112" s="47"/>
      <c r="L112" s="47"/>
      <c r="M112" s="47"/>
      <c r="N112" s="47"/>
      <c r="O112" s="47"/>
      <c r="P112" s="47"/>
      <c r="Q112" s="47"/>
      <c r="R112" s="47"/>
      <c r="S112" s="47"/>
      <c r="T112" s="47"/>
      <c r="U112" s="47"/>
      <c r="V112" s="47"/>
      <c r="W112" s="47"/>
      <c r="X112" s="47"/>
      <c r="Y112" s="47"/>
      <c r="Z112" s="47"/>
    </row>
    <row r="114" spans="1:26" x14ac:dyDescent="0.3">
      <c r="A114">
        <v>146</v>
      </c>
      <c r="B114" t="s">
        <v>547</v>
      </c>
      <c r="C114" t="s">
        <v>477</v>
      </c>
      <c r="E114" t="s">
        <v>479</v>
      </c>
      <c r="L114" s="15">
        <v>0.87632867066777043</v>
      </c>
      <c r="M114" s="15">
        <v>0.88368924423338691</v>
      </c>
      <c r="N114" s="15">
        <v>0.89798368727386235</v>
      </c>
      <c r="O114" s="15">
        <v>0.88531575522908834</v>
      </c>
    </row>
    <row r="115" spans="1:26" x14ac:dyDescent="0.3">
      <c r="A115">
        <v>196</v>
      </c>
      <c r="B115" t="s">
        <v>546</v>
      </c>
      <c r="C115" t="s">
        <v>472</v>
      </c>
      <c r="E115" t="s">
        <v>479</v>
      </c>
      <c r="L115" s="15">
        <v>0.42671312793667809</v>
      </c>
      <c r="M115" s="15">
        <v>0.41827557683169359</v>
      </c>
      <c r="N115" s="15">
        <v>0.33523634532440238</v>
      </c>
      <c r="O115" s="15">
        <v>0.36133607622518821</v>
      </c>
      <c r="P115" s="15">
        <v>0.28203860992293078</v>
      </c>
      <c r="Q115" s="15">
        <v>0.13352819461750129</v>
      </c>
      <c r="R115" s="15">
        <v>0.14692045515340149</v>
      </c>
      <c r="S115" s="15">
        <v>0.27306989669431492</v>
      </c>
      <c r="T115" s="15">
        <v>0.72031734382248791</v>
      </c>
      <c r="U115" s="15">
        <v>0.86022502122702482</v>
      </c>
      <c r="V115" s="15">
        <v>0.84836859777927487</v>
      </c>
    </row>
    <row r="116" spans="1:26" x14ac:dyDescent="0.3">
      <c r="A116">
        <v>35</v>
      </c>
      <c r="B116" t="s">
        <v>487</v>
      </c>
      <c r="C116" t="s">
        <v>477</v>
      </c>
      <c r="E116" t="s">
        <v>479</v>
      </c>
      <c r="K116" s="15">
        <v>0.4851293590636358</v>
      </c>
      <c r="Z116" s="15">
        <v>0.1089228598779699</v>
      </c>
    </row>
    <row r="117" spans="1:26" x14ac:dyDescent="0.3">
      <c r="A117">
        <v>39</v>
      </c>
      <c r="B117" t="s">
        <v>545</v>
      </c>
      <c r="C117" t="s">
        <v>463</v>
      </c>
      <c r="E117" t="s">
        <v>479</v>
      </c>
      <c r="P117" s="15">
        <v>8.5608347614124936E-4</v>
      </c>
      <c r="Q117" s="15">
        <v>8.1707276840440224E-4</v>
      </c>
      <c r="R117" s="15">
        <v>0.97907547140910989</v>
      </c>
      <c r="S117" s="15">
        <v>0.98416150649715683</v>
      </c>
      <c r="T117" s="15">
        <v>0.99492649617917983</v>
      </c>
      <c r="Y117" s="15">
        <v>0.72228991630394301</v>
      </c>
      <c r="Z117" s="15">
        <v>0.60336059266812958</v>
      </c>
    </row>
    <row r="118" spans="1:26" x14ac:dyDescent="0.3">
      <c r="A118">
        <v>273</v>
      </c>
      <c r="B118" t="s">
        <v>544</v>
      </c>
      <c r="C118" t="s">
        <v>471</v>
      </c>
      <c r="E118" t="s">
        <v>479</v>
      </c>
      <c r="G118" s="15">
        <v>0.45888040910319122</v>
      </c>
    </row>
    <row r="119" spans="1:26" x14ac:dyDescent="0.3">
      <c r="A119">
        <v>125</v>
      </c>
      <c r="B119" t="s">
        <v>543</v>
      </c>
      <c r="C119" t="s">
        <v>471</v>
      </c>
      <c r="E119" t="s">
        <v>479</v>
      </c>
      <c r="K119" s="15">
        <v>0.72663267392955766</v>
      </c>
    </row>
    <row r="120" spans="1:26" x14ac:dyDescent="0.3">
      <c r="A120">
        <v>274</v>
      </c>
      <c r="B120" t="s">
        <v>542</v>
      </c>
      <c r="C120" t="s">
        <v>472</v>
      </c>
      <c r="E120" t="s">
        <v>479</v>
      </c>
      <c r="G120" s="15">
        <v>9.8348801459978541E-2</v>
      </c>
    </row>
    <row r="121" spans="1:26" x14ac:dyDescent="0.3">
      <c r="A121">
        <v>275</v>
      </c>
      <c r="B121" t="s">
        <v>541</v>
      </c>
      <c r="C121" t="s">
        <v>464</v>
      </c>
      <c r="E121" t="s">
        <v>479</v>
      </c>
      <c r="G121" s="15">
        <v>6.6464552238805971E-2</v>
      </c>
      <c r="H121" s="15">
        <v>0.80047936109164652</v>
      </c>
    </row>
    <row r="122" spans="1:26" x14ac:dyDescent="0.3">
      <c r="A122">
        <v>219</v>
      </c>
      <c r="B122" t="s">
        <v>540</v>
      </c>
      <c r="C122" t="s">
        <v>477</v>
      </c>
      <c r="E122" t="s">
        <v>479</v>
      </c>
      <c r="G122" s="15">
        <v>0.42719425868615879</v>
      </c>
      <c r="H122" s="15">
        <v>0.48508797625485761</v>
      </c>
      <c r="I122" s="15">
        <v>0.4813996835988284</v>
      </c>
      <c r="J122" s="15">
        <v>0.41528648164726939</v>
      </c>
    </row>
    <row r="123" spans="1:26" x14ac:dyDescent="0.3">
      <c r="A123">
        <v>126</v>
      </c>
      <c r="B123" t="s">
        <v>539</v>
      </c>
      <c r="C123" t="s">
        <v>477</v>
      </c>
      <c r="E123" t="s">
        <v>479</v>
      </c>
      <c r="K123" s="15">
        <v>0.2005745072189663</v>
      </c>
    </row>
    <row r="124" spans="1:26" x14ac:dyDescent="0.3">
      <c r="A124">
        <v>127</v>
      </c>
      <c r="B124" t="s">
        <v>538</v>
      </c>
      <c r="C124" t="s">
        <v>477</v>
      </c>
      <c r="E124" t="s">
        <v>479</v>
      </c>
      <c r="K124" s="15">
        <v>0.2184255913426224</v>
      </c>
    </row>
    <row r="125" spans="1:26" x14ac:dyDescent="0.3">
      <c r="A125">
        <v>276</v>
      </c>
      <c r="B125" t="s">
        <v>537</v>
      </c>
      <c r="C125" t="s">
        <v>477</v>
      </c>
      <c r="E125" t="s">
        <v>479</v>
      </c>
      <c r="G125" s="15">
        <v>0.90070175095093397</v>
      </c>
    </row>
    <row r="126" spans="1:26" x14ac:dyDescent="0.3">
      <c r="A126">
        <v>290</v>
      </c>
      <c r="B126" t="s">
        <v>536</v>
      </c>
      <c r="C126" t="s">
        <v>474</v>
      </c>
      <c r="E126" t="s">
        <v>479</v>
      </c>
      <c r="G126" s="15">
        <v>0.89832728694825315</v>
      </c>
    </row>
    <row r="127" spans="1:26" x14ac:dyDescent="0.3">
      <c r="A127">
        <v>279</v>
      </c>
      <c r="B127" t="s">
        <v>535</v>
      </c>
      <c r="C127" t="s">
        <v>474</v>
      </c>
      <c r="E127" t="s">
        <v>479</v>
      </c>
    </row>
    <row r="128" spans="1:26" x14ac:dyDescent="0.3">
      <c r="A128">
        <v>283</v>
      </c>
      <c r="B128" t="s">
        <v>534</v>
      </c>
      <c r="C128" t="s">
        <v>474</v>
      </c>
      <c r="E128" t="s">
        <v>479</v>
      </c>
      <c r="G128" s="15">
        <v>0.93605679952962939</v>
      </c>
    </row>
    <row r="129" spans="1:11" x14ac:dyDescent="0.3">
      <c r="A129">
        <v>282</v>
      </c>
      <c r="B129" t="s">
        <v>533</v>
      </c>
      <c r="C129" t="s">
        <v>474</v>
      </c>
      <c r="E129" t="s">
        <v>479</v>
      </c>
      <c r="G129" s="15">
        <v>0.99624957019791338</v>
      </c>
    </row>
    <row r="130" spans="1:11" x14ac:dyDescent="0.3">
      <c r="A130">
        <v>292</v>
      </c>
      <c r="B130" t="s">
        <v>532</v>
      </c>
      <c r="C130" t="s">
        <v>474</v>
      </c>
      <c r="E130" t="s">
        <v>479</v>
      </c>
      <c r="G130" s="15">
        <v>0.99076212471131642</v>
      </c>
    </row>
    <row r="131" spans="1:11" x14ac:dyDescent="0.3">
      <c r="A131">
        <v>296</v>
      </c>
      <c r="B131" t="s">
        <v>531</v>
      </c>
      <c r="C131" t="s">
        <v>474</v>
      </c>
      <c r="E131" t="s">
        <v>479</v>
      </c>
      <c r="G131" s="15">
        <v>1</v>
      </c>
    </row>
    <row r="132" spans="1:11" x14ac:dyDescent="0.3">
      <c r="A132">
        <v>299</v>
      </c>
      <c r="B132" t="s">
        <v>530</v>
      </c>
      <c r="C132" t="s">
        <v>474</v>
      </c>
      <c r="E132" t="s">
        <v>479</v>
      </c>
      <c r="G132" s="15">
        <v>0.91944271950690015</v>
      </c>
    </row>
    <row r="133" spans="1:11" x14ac:dyDescent="0.3">
      <c r="A133">
        <v>293</v>
      </c>
      <c r="B133" t="s">
        <v>529</v>
      </c>
      <c r="C133" t="s">
        <v>474</v>
      </c>
      <c r="E133" t="s">
        <v>479</v>
      </c>
      <c r="G133" s="15">
        <v>1</v>
      </c>
    </row>
    <row r="134" spans="1:11" x14ac:dyDescent="0.3">
      <c r="A134">
        <v>297</v>
      </c>
      <c r="B134" t="s">
        <v>528</v>
      </c>
      <c r="C134" t="s">
        <v>474</v>
      </c>
      <c r="E134" t="s">
        <v>479</v>
      </c>
      <c r="G134" s="15">
        <v>1</v>
      </c>
    </row>
    <row r="135" spans="1:11" x14ac:dyDescent="0.3">
      <c r="A135">
        <v>288</v>
      </c>
      <c r="B135" t="s">
        <v>527</v>
      </c>
      <c r="C135" t="s">
        <v>474</v>
      </c>
      <c r="E135" t="s">
        <v>479</v>
      </c>
      <c r="G135" s="15">
        <v>0.83066818960593947</v>
      </c>
    </row>
    <row r="136" spans="1:11" x14ac:dyDescent="0.3">
      <c r="A136">
        <v>231</v>
      </c>
      <c r="B136" t="s">
        <v>526</v>
      </c>
      <c r="C136" t="s">
        <v>474</v>
      </c>
      <c r="E136" t="s">
        <v>479</v>
      </c>
      <c r="G136" s="15">
        <v>0.96199262022105358</v>
      </c>
      <c r="H136" s="15">
        <v>0.99465591366835482</v>
      </c>
      <c r="I136" s="15">
        <v>0.98261866952298715</v>
      </c>
      <c r="J136" s="15">
        <v>0.98627199225970541</v>
      </c>
    </row>
    <row r="137" spans="1:11" x14ac:dyDescent="0.3">
      <c r="A137">
        <v>286</v>
      </c>
      <c r="B137" t="s">
        <v>525</v>
      </c>
      <c r="C137" t="s">
        <v>474</v>
      </c>
      <c r="E137" t="s">
        <v>479</v>
      </c>
      <c r="G137" s="15">
        <v>0.99643631090100793</v>
      </c>
    </row>
    <row r="138" spans="1:11" x14ac:dyDescent="0.3">
      <c r="A138">
        <v>130</v>
      </c>
      <c r="B138" t="s">
        <v>524</v>
      </c>
      <c r="C138" t="s">
        <v>474</v>
      </c>
      <c r="E138" t="s">
        <v>479</v>
      </c>
      <c r="K138" s="15">
        <v>0.99900556729170875</v>
      </c>
    </row>
    <row r="139" spans="1:11" x14ac:dyDescent="0.3">
      <c r="A139">
        <v>298</v>
      </c>
      <c r="B139" t="s">
        <v>523</v>
      </c>
      <c r="C139" t="s">
        <v>474</v>
      </c>
      <c r="E139" t="s">
        <v>479</v>
      </c>
      <c r="G139" s="15">
        <v>1</v>
      </c>
    </row>
    <row r="140" spans="1:11" x14ac:dyDescent="0.3">
      <c r="A140">
        <v>280</v>
      </c>
      <c r="B140" t="s">
        <v>522</v>
      </c>
      <c r="C140" t="s">
        <v>474</v>
      </c>
      <c r="E140" t="s">
        <v>479</v>
      </c>
      <c r="G140" s="15">
        <v>0.98226459732335325</v>
      </c>
    </row>
    <row r="141" spans="1:11" x14ac:dyDescent="0.3">
      <c r="A141">
        <v>287</v>
      </c>
      <c r="B141" t="s">
        <v>521</v>
      </c>
      <c r="C141" t="s">
        <v>474</v>
      </c>
      <c r="E141" t="s">
        <v>479</v>
      </c>
      <c r="G141" s="15">
        <v>0.99817079632174477</v>
      </c>
    </row>
    <row r="142" spans="1:11" x14ac:dyDescent="0.3">
      <c r="A142">
        <v>291</v>
      </c>
      <c r="B142" t="s">
        <v>520</v>
      </c>
      <c r="C142" t="s">
        <v>474</v>
      </c>
      <c r="E142" t="s">
        <v>479</v>
      </c>
      <c r="G142" s="15">
        <v>0.99775535987994379</v>
      </c>
    </row>
    <row r="143" spans="1:11" x14ac:dyDescent="0.3">
      <c r="A143">
        <v>284</v>
      </c>
      <c r="B143" t="s">
        <v>519</v>
      </c>
      <c r="C143" t="s">
        <v>474</v>
      </c>
      <c r="E143" t="s">
        <v>479</v>
      </c>
      <c r="G143" s="15">
        <v>0.96998123827392124</v>
      </c>
    </row>
    <row r="144" spans="1:11" x14ac:dyDescent="0.3">
      <c r="A144">
        <v>294</v>
      </c>
      <c r="B144" t="s">
        <v>518</v>
      </c>
      <c r="C144" t="s">
        <v>474</v>
      </c>
      <c r="E144" t="s">
        <v>479</v>
      </c>
      <c r="G144" s="15">
        <v>0.99450992721161313</v>
      </c>
    </row>
    <row r="145" spans="1:26" x14ac:dyDescent="0.3">
      <c r="A145">
        <v>289</v>
      </c>
      <c r="B145" t="s">
        <v>517</v>
      </c>
      <c r="C145" t="s">
        <v>474</v>
      </c>
      <c r="E145" t="s">
        <v>479</v>
      </c>
      <c r="G145" s="15">
        <v>0.9035833825297569</v>
      </c>
    </row>
    <row r="146" spans="1:26" x14ac:dyDescent="0.3">
      <c r="A146">
        <v>179</v>
      </c>
      <c r="B146" t="s">
        <v>516</v>
      </c>
      <c r="C146" t="s">
        <v>468</v>
      </c>
      <c r="E146" t="s">
        <v>479</v>
      </c>
      <c r="S146" s="15">
        <v>1</v>
      </c>
      <c r="T146" s="15">
        <v>1</v>
      </c>
    </row>
    <row r="147" spans="1:26" x14ac:dyDescent="0.3">
      <c r="A147">
        <v>131</v>
      </c>
      <c r="B147" t="s">
        <v>515</v>
      </c>
      <c r="C147" t="s">
        <v>478</v>
      </c>
      <c r="E147" t="s">
        <v>479</v>
      </c>
      <c r="K147" s="15">
        <v>0.85531370038412291</v>
      </c>
    </row>
    <row r="148" spans="1:26" x14ac:dyDescent="0.3">
      <c r="A148">
        <v>201</v>
      </c>
      <c r="B148" t="s">
        <v>514</v>
      </c>
      <c r="C148" t="s">
        <v>478</v>
      </c>
      <c r="E148" t="s">
        <v>479</v>
      </c>
      <c r="F148" s="48"/>
      <c r="G148" s="46"/>
      <c r="H148" s="46"/>
      <c r="I148" s="46"/>
      <c r="J148" s="46"/>
      <c r="K148" s="46"/>
      <c r="L148" s="46"/>
      <c r="M148" s="46"/>
      <c r="N148" s="46"/>
      <c r="O148" s="46"/>
      <c r="P148" s="46"/>
      <c r="Q148" s="46"/>
      <c r="R148" s="46"/>
      <c r="S148" s="46"/>
      <c r="T148" s="46"/>
      <c r="U148" s="46"/>
      <c r="V148" s="46"/>
      <c r="W148" s="46"/>
      <c r="X148" s="46"/>
      <c r="Y148" s="46"/>
      <c r="Z148" s="46"/>
    </row>
    <row r="149" spans="1:26" x14ac:dyDescent="0.3">
      <c r="A149">
        <v>235</v>
      </c>
      <c r="B149" t="s">
        <v>513</v>
      </c>
      <c r="C149" t="s">
        <v>478</v>
      </c>
      <c r="E149" t="s">
        <v>479</v>
      </c>
      <c r="G149" s="15">
        <v>0.56539064768478675</v>
      </c>
      <c r="H149" s="15">
        <v>0.57804328672942473</v>
      </c>
      <c r="I149" s="15">
        <v>0.67761963835308803</v>
      </c>
      <c r="J149" s="15">
        <v>0.64896592245954321</v>
      </c>
    </row>
    <row r="150" spans="1:26" x14ac:dyDescent="0.3">
      <c r="A150">
        <v>277</v>
      </c>
      <c r="B150" t="s">
        <v>512</v>
      </c>
      <c r="C150" t="s">
        <v>466</v>
      </c>
      <c r="E150" t="s">
        <v>479</v>
      </c>
      <c r="G150" s="15">
        <v>0.98621856920449602</v>
      </c>
    </row>
    <row r="151" spans="1:26" x14ac:dyDescent="0.3">
      <c r="A151">
        <v>242</v>
      </c>
      <c r="B151" t="s">
        <v>511</v>
      </c>
      <c r="C151" t="s">
        <v>466</v>
      </c>
      <c r="E151" t="s">
        <v>479</v>
      </c>
    </row>
    <row r="152" spans="1:26" x14ac:dyDescent="0.3">
      <c r="A152">
        <v>133</v>
      </c>
      <c r="B152" t="s">
        <v>201</v>
      </c>
      <c r="C152" t="s">
        <v>466</v>
      </c>
      <c r="E152" t="s">
        <v>479</v>
      </c>
    </row>
    <row r="153" spans="1:26" x14ac:dyDescent="0.3">
      <c r="A153">
        <v>278</v>
      </c>
      <c r="B153" t="s">
        <v>510</v>
      </c>
      <c r="C153" t="s">
        <v>466</v>
      </c>
      <c r="E153" t="s">
        <v>479</v>
      </c>
      <c r="G153" s="15">
        <v>0.99562649109670509</v>
      </c>
    </row>
    <row r="154" spans="1:26" x14ac:dyDescent="0.3">
      <c r="A154">
        <v>249</v>
      </c>
      <c r="B154" t="s">
        <v>509</v>
      </c>
      <c r="C154" t="s">
        <v>470</v>
      </c>
      <c r="E154" t="s">
        <v>479</v>
      </c>
    </row>
    <row r="155" spans="1:26" x14ac:dyDescent="0.3">
      <c r="A155">
        <v>166</v>
      </c>
      <c r="B155" t="s">
        <v>508</v>
      </c>
      <c r="C155" t="s">
        <v>476</v>
      </c>
      <c r="E155" t="s">
        <v>479</v>
      </c>
      <c r="L155" s="15">
        <v>1</v>
      </c>
      <c r="M155" s="15">
        <v>1</v>
      </c>
      <c r="R155" s="15">
        <v>0.88977030913413235</v>
      </c>
    </row>
    <row r="156" spans="1:26" x14ac:dyDescent="0.3">
      <c r="A156">
        <v>79</v>
      </c>
      <c r="B156" t="s">
        <v>507</v>
      </c>
      <c r="C156" t="s">
        <v>476</v>
      </c>
      <c r="E156" t="s">
        <v>479</v>
      </c>
      <c r="V156" s="15">
        <v>1</v>
      </c>
      <c r="W156" s="15">
        <v>1</v>
      </c>
      <c r="X156" s="15">
        <v>1</v>
      </c>
      <c r="Y156" s="15">
        <v>1</v>
      </c>
      <c r="Z156" s="15">
        <v>1</v>
      </c>
    </row>
    <row r="157" spans="1:26" x14ac:dyDescent="0.3">
      <c r="A157">
        <v>136</v>
      </c>
      <c r="B157" t="s">
        <v>506</v>
      </c>
      <c r="C157" t="s">
        <v>476</v>
      </c>
      <c r="E157" t="s">
        <v>479</v>
      </c>
      <c r="K157" s="15">
        <v>1</v>
      </c>
    </row>
    <row r="158" spans="1:26" x14ac:dyDescent="0.3">
      <c r="A158">
        <v>148</v>
      </c>
      <c r="B158" t="s">
        <v>505</v>
      </c>
      <c r="C158" t="s">
        <v>476</v>
      </c>
      <c r="E158" t="s">
        <v>479</v>
      </c>
      <c r="L158" s="15">
        <v>0.99991870055848475</v>
      </c>
      <c r="M158" s="15">
        <v>0.99988767315625893</v>
      </c>
    </row>
    <row r="159" spans="1:26" x14ac:dyDescent="0.3">
      <c r="A159">
        <v>149</v>
      </c>
      <c r="B159" t="s">
        <v>504</v>
      </c>
      <c r="C159" t="s">
        <v>476</v>
      </c>
      <c r="E159" t="s">
        <v>479</v>
      </c>
      <c r="L159" s="15">
        <v>1</v>
      </c>
      <c r="M159" s="15">
        <v>1</v>
      </c>
    </row>
    <row r="160" spans="1:26" x14ac:dyDescent="0.3">
      <c r="A160">
        <v>253</v>
      </c>
      <c r="B160" t="s">
        <v>503</v>
      </c>
      <c r="C160" t="s">
        <v>476</v>
      </c>
      <c r="E160" t="s">
        <v>479</v>
      </c>
    </row>
    <row r="161" spans="1:24" x14ac:dyDescent="0.3">
      <c r="A161">
        <v>150</v>
      </c>
      <c r="B161" t="s">
        <v>502</v>
      </c>
      <c r="C161" t="s">
        <v>476</v>
      </c>
      <c r="E161" t="s">
        <v>479</v>
      </c>
    </row>
    <row r="162" spans="1:24" x14ac:dyDescent="0.3">
      <c r="A162">
        <v>152</v>
      </c>
      <c r="B162" t="s">
        <v>501</v>
      </c>
      <c r="C162" t="s">
        <v>476</v>
      </c>
      <c r="E162" t="s">
        <v>479</v>
      </c>
      <c r="L162" s="15">
        <v>0.98471771329195634</v>
      </c>
      <c r="M162" s="15">
        <v>0.98868305266080647</v>
      </c>
    </row>
    <row r="163" spans="1:24" x14ac:dyDescent="0.3">
      <c r="A163">
        <v>258</v>
      </c>
      <c r="B163" t="s">
        <v>500</v>
      </c>
      <c r="C163" t="s">
        <v>473</v>
      </c>
      <c r="E163" t="s">
        <v>479</v>
      </c>
      <c r="G163" s="15">
        <v>0.35170827558891748</v>
      </c>
      <c r="H163" s="15">
        <v>0.60295136384277204</v>
      </c>
      <c r="I163" s="15">
        <v>0.62454553846367733</v>
      </c>
      <c r="J163" s="15">
        <v>0.63748963811624548</v>
      </c>
    </row>
    <row r="164" spans="1:24" x14ac:dyDescent="0.3">
      <c r="A164">
        <v>260</v>
      </c>
      <c r="B164" t="s">
        <v>499</v>
      </c>
      <c r="C164" t="s">
        <v>473</v>
      </c>
      <c r="E164" t="s">
        <v>479</v>
      </c>
    </row>
    <row r="165" spans="1:24" x14ac:dyDescent="0.3">
      <c r="A165">
        <v>187</v>
      </c>
      <c r="B165" t="s">
        <v>498</v>
      </c>
      <c r="C165" t="s">
        <v>467</v>
      </c>
      <c r="E165" t="s">
        <v>479</v>
      </c>
      <c r="R165" s="15">
        <v>0.79781403935133799</v>
      </c>
      <c r="S165" s="15">
        <v>0.86821359719522961</v>
      </c>
      <c r="T165" s="15">
        <v>0.67560605347905611</v>
      </c>
    </row>
    <row r="166" spans="1:24" x14ac:dyDescent="0.3">
      <c r="A166">
        <v>265</v>
      </c>
      <c r="B166" t="s">
        <v>497</v>
      </c>
      <c r="C166" t="s">
        <v>467</v>
      </c>
      <c r="E166" t="s">
        <v>479</v>
      </c>
    </row>
    <row r="167" spans="1:24" x14ac:dyDescent="0.3">
      <c r="A167">
        <v>173</v>
      </c>
      <c r="B167" t="s">
        <v>496</v>
      </c>
      <c r="C167" t="s">
        <v>462</v>
      </c>
      <c r="E167" t="s">
        <v>479</v>
      </c>
    </row>
    <row r="168" spans="1:24" x14ac:dyDescent="0.3">
      <c r="A168">
        <v>272</v>
      </c>
      <c r="B168" t="s">
        <v>495</v>
      </c>
      <c r="C168" t="s">
        <v>462</v>
      </c>
      <c r="E168" t="s">
        <v>479</v>
      </c>
    </row>
    <row r="169" spans="1:24" x14ac:dyDescent="0.3">
      <c r="A169">
        <v>142</v>
      </c>
      <c r="B169" t="s">
        <v>494</v>
      </c>
      <c r="C169" t="s">
        <v>462</v>
      </c>
      <c r="E169" t="s">
        <v>479</v>
      </c>
      <c r="K169" s="15">
        <v>0.893822493015061</v>
      </c>
    </row>
    <row r="170" spans="1:24" x14ac:dyDescent="0.3">
      <c r="A170">
        <v>144</v>
      </c>
      <c r="B170" t="s">
        <v>493</v>
      </c>
      <c r="C170" t="s">
        <v>471</v>
      </c>
      <c r="E170" t="s">
        <v>479</v>
      </c>
      <c r="L170" s="15">
        <v>0.28337174640268742</v>
      </c>
      <c r="M170" s="15">
        <v>0.30991695986775891</v>
      </c>
      <c r="N170" s="15">
        <v>0.20695544400303159</v>
      </c>
      <c r="O170" s="15">
        <v>0.24297268561319221</v>
      </c>
    </row>
    <row r="171" spans="1:24" x14ac:dyDescent="0.3">
      <c r="A171">
        <v>157</v>
      </c>
      <c r="B171" t="s">
        <v>492</v>
      </c>
      <c r="C171" t="s">
        <v>471</v>
      </c>
      <c r="E171" t="s">
        <v>479</v>
      </c>
      <c r="N171" s="15">
        <v>8.1157142497719589E-2</v>
      </c>
      <c r="O171" s="15">
        <v>9.6332296270754222E-2</v>
      </c>
      <c r="P171" s="15">
        <v>0.1114685738013686</v>
      </c>
      <c r="Q171" s="15">
        <v>0.11810871878337691</v>
      </c>
    </row>
    <row r="172" spans="1:24" x14ac:dyDescent="0.3">
      <c r="A172">
        <v>158</v>
      </c>
      <c r="B172" t="s">
        <v>491</v>
      </c>
      <c r="C172" t="s">
        <v>464</v>
      </c>
      <c r="E172" t="s">
        <v>479</v>
      </c>
      <c r="L172" s="15">
        <v>0.98976679571985005</v>
      </c>
      <c r="M172" s="15">
        <v>1</v>
      </c>
    </row>
    <row r="173" spans="1:24" x14ac:dyDescent="0.3">
      <c r="A173">
        <v>198</v>
      </c>
      <c r="B173" t="s">
        <v>490</v>
      </c>
      <c r="C173" t="s">
        <v>464</v>
      </c>
      <c r="E173" t="s">
        <v>479</v>
      </c>
    </row>
    <row r="174" spans="1:24" x14ac:dyDescent="0.3">
      <c r="A174">
        <v>205</v>
      </c>
      <c r="B174" t="s">
        <v>489</v>
      </c>
      <c r="C174" t="s">
        <v>477</v>
      </c>
      <c r="E174" t="s">
        <v>479</v>
      </c>
      <c r="X174" s="15">
        <v>0.88177587380611089</v>
      </c>
    </row>
    <row r="175" spans="1:24" x14ac:dyDescent="0.3">
      <c r="A175">
        <v>129</v>
      </c>
      <c r="B175" t="s">
        <v>488</v>
      </c>
      <c r="C175" t="s">
        <v>477</v>
      </c>
      <c r="E175" t="s">
        <v>479</v>
      </c>
      <c r="K175" s="15">
        <v>0.51776996624667293</v>
      </c>
    </row>
    <row r="176" spans="1:24" x14ac:dyDescent="0.3">
      <c r="A176">
        <v>128</v>
      </c>
      <c r="B176" t="s">
        <v>487</v>
      </c>
      <c r="C176" t="s">
        <v>477</v>
      </c>
      <c r="E176" t="s">
        <v>479</v>
      </c>
    </row>
    <row r="177" spans="1:26" x14ac:dyDescent="0.3">
      <c r="A177">
        <v>295</v>
      </c>
      <c r="B177" t="s">
        <v>486</v>
      </c>
      <c r="C177" t="s">
        <v>474</v>
      </c>
      <c r="E177" t="s">
        <v>479</v>
      </c>
      <c r="G177" s="15">
        <v>1</v>
      </c>
    </row>
    <row r="178" spans="1:26" x14ac:dyDescent="0.3">
      <c r="A178">
        <v>161</v>
      </c>
      <c r="B178" t="s">
        <v>485</v>
      </c>
      <c r="C178" t="s">
        <v>474</v>
      </c>
      <c r="E178" t="s">
        <v>479</v>
      </c>
      <c r="L178" s="15">
        <v>1</v>
      </c>
      <c r="M178" s="15">
        <v>0.98598414670645484</v>
      </c>
    </row>
    <row r="179" spans="1:26" x14ac:dyDescent="0.3">
      <c r="A179">
        <v>236</v>
      </c>
      <c r="B179" t="s">
        <v>21</v>
      </c>
      <c r="C179" t="s">
        <v>478</v>
      </c>
      <c r="E179" t="s">
        <v>479</v>
      </c>
      <c r="G179" s="15">
        <v>0.77772197391215869</v>
      </c>
      <c r="H179" s="15">
        <v>0.62438386567691495</v>
      </c>
      <c r="I179" s="15">
        <v>0.63046119897267017</v>
      </c>
      <c r="J179" s="15">
        <v>0.72024920332852482</v>
      </c>
    </row>
    <row r="180" spans="1:26" x14ac:dyDescent="0.3">
      <c r="A180">
        <v>165</v>
      </c>
      <c r="B180" t="s">
        <v>484</v>
      </c>
      <c r="C180" t="s">
        <v>470</v>
      </c>
      <c r="E180" t="s">
        <v>479</v>
      </c>
      <c r="N180" s="15">
        <v>3.0630382899272762E-2</v>
      </c>
      <c r="O180" s="15">
        <v>2.4693310574746389E-2</v>
      </c>
      <c r="P180" s="15">
        <v>1.7036949377966339E-3</v>
      </c>
      <c r="Q180" s="15">
        <v>1.773456822283832E-3</v>
      </c>
      <c r="R180" s="15">
        <v>0</v>
      </c>
    </row>
    <row r="181" spans="1:26" x14ac:dyDescent="0.3">
      <c r="A181">
        <v>203</v>
      </c>
      <c r="B181" t="s">
        <v>483</v>
      </c>
      <c r="C181" t="s">
        <v>469</v>
      </c>
      <c r="E181" t="s">
        <v>479</v>
      </c>
      <c r="N181" s="15">
        <v>0</v>
      </c>
      <c r="O181" s="15">
        <v>0</v>
      </c>
      <c r="P181" s="15">
        <v>0</v>
      </c>
      <c r="Q181" s="15">
        <v>0</v>
      </c>
      <c r="R181" s="15">
        <v>0.91104000402165253</v>
      </c>
      <c r="S181" s="15">
        <v>0.79749202317801671</v>
      </c>
    </row>
    <row r="182" spans="1:26" x14ac:dyDescent="0.3">
      <c r="A182">
        <v>174</v>
      </c>
      <c r="B182" t="s">
        <v>482</v>
      </c>
      <c r="C182" t="s">
        <v>462</v>
      </c>
      <c r="E182" t="s">
        <v>479</v>
      </c>
      <c r="P182" s="15">
        <v>0.94803409179662079</v>
      </c>
      <c r="Q182" s="15">
        <v>0.86692873560152828</v>
      </c>
      <c r="R182" s="15">
        <v>0.68615370245706597</v>
      </c>
      <c r="S182" s="15">
        <v>0.65491134464344036</v>
      </c>
    </row>
    <row r="183" spans="1:26" x14ac:dyDescent="0.3">
      <c r="A183">
        <v>122</v>
      </c>
      <c r="B183" t="s">
        <v>481</v>
      </c>
      <c r="C183" t="s">
        <v>462</v>
      </c>
      <c r="E183" t="s">
        <v>479</v>
      </c>
      <c r="X183" s="15">
        <v>0.65021740457914279</v>
      </c>
      <c r="Y183" s="15">
        <v>0.6670001765718333</v>
      </c>
      <c r="Z183" s="15">
        <v>0.62191451441973788</v>
      </c>
    </row>
    <row r="184" spans="1:26" x14ac:dyDescent="0.3">
      <c r="A184">
        <v>207</v>
      </c>
      <c r="B184" t="s">
        <v>480</v>
      </c>
      <c r="C184" t="s">
        <v>473</v>
      </c>
      <c r="E184" t="s">
        <v>479</v>
      </c>
      <c r="V184" s="15">
        <v>0.51883061317481149</v>
      </c>
      <c r="W184" s="15">
        <v>0.45610736362920079</v>
      </c>
      <c r="X184" s="15">
        <v>0.38168311794039661</v>
      </c>
    </row>
  </sheetData>
  <autoFilter ref="A1:AX111" xr:uid="{307DB508-FF13-4846-98D4-1DE89861679B}">
    <filterColumn colId="3">
      <filters>
        <filter val="1"/>
        <filter val="2"/>
        <filter val="3"/>
        <filter val="4"/>
        <filter val="5"/>
        <filter val="6"/>
        <filter val="7"/>
        <filter val="8"/>
        <filter val="9"/>
      </filters>
    </filterColumn>
    <sortState xmlns:xlrd2="http://schemas.microsoft.com/office/spreadsheetml/2017/richdata2" ref="A2:AX111">
      <sortCondition descending="1" ref="Z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4D3F8-A143-4751-A4B0-1DA45B93D151}">
  <sheetPr filterMode="1"/>
  <dimension ref="A1:DF184"/>
  <sheetViews>
    <sheetView zoomScaleNormal="100" workbookViewId="0">
      <pane ySplit="1" topLeftCell="A2" activePane="bottomLeft" state="frozen"/>
      <selection activeCell="C1" sqref="C1"/>
      <selection pane="bottomLeft" activeCell="I19" sqref="I19"/>
    </sheetView>
  </sheetViews>
  <sheetFormatPr defaultRowHeight="14.4" x14ac:dyDescent="0.3"/>
  <cols>
    <col min="1" max="1" width="29.88671875" customWidth="1"/>
    <col min="2" max="2" width="14.44140625" customWidth="1"/>
    <col min="3" max="3" width="7.6640625" customWidth="1"/>
    <col min="4" max="4" width="5.6640625" customWidth="1"/>
    <col min="5" max="5" width="11.44140625" customWidth="1"/>
    <col min="6" max="7" width="10.5546875" customWidth="1"/>
    <col min="8" max="8" width="10.33203125" bestFit="1" customWidth="1"/>
    <col min="9" max="9" width="11.44140625" customWidth="1"/>
    <col min="10" max="10" width="13.6640625" customWidth="1"/>
    <col min="15" max="15" width="10.33203125" bestFit="1" customWidth="1"/>
    <col min="17" max="17" width="10.33203125" bestFit="1" customWidth="1"/>
    <col min="19" max="20" width="10.33203125" bestFit="1" customWidth="1"/>
    <col min="22" max="22" width="10.33203125" bestFit="1" customWidth="1"/>
    <col min="24" max="24" width="14.6640625" bestFit="1" customWidth="1"/>
  </cols>
  <sheetData>
    <row r="1" spans="1:25" s="33" customFormat="1" x14ac:dyDescent="0.3">
      <c r="A1" s="33" t="s">
        <v>641</v>
      </c>
      <c r="B1" s="32" t="s">
        <v>639</v>
      </c>
      <c r="C1" s="32" t="s">
        <v>638</v>
      </c>
      <c r="D1" s="33" t="s">
        <v>95</v>
      </c>
      <c r="E1" s="30">
        <v>45107</v>
      </c>
      <c r="F1" s="30">
        <v>44926</v>
      </c>
      <c r="G1" s="30">
        <v>44742</v>
      </c>
      <c r="H1" s="30">
        <v>44561</v>
      </c>
      <c r="I1" s="30">
        <v>44377</v>
      </c>
      <c r="J1" s="30">
        <v>44196</v>
      </c>
      <c r="K1" s="30">
        <v>44012</v>
      </c>
      <c r="L1" s="30">
        <v>43646</v>
      </c>
      <c r="M1" s="30">
        <v>43281</v>
      </c>
      <c r="N1" s="30">
        <v>42916</v>
      </c>
      <c r="O1" s="30">
        <v>42735</v>
      </c>
      <c r="P1" s="30">
        <v>42551</v>
      </c>
      <c r="Q1" s="30">
        <v>42369</v>
      </c>
      <c r="R1" s="30">
        <v>42185</v>
      </c>
      <c r="S1" s="30">
        <v>42004</v>
      </c>
      <c r="T1" s="30">
        <v>41639</v>
      </c>
      <c r="U1" s="30">
        <v>41455</v>
      </c>
      <c r="V1" s="30">
        <v>41274</v>
      </c>
      <c r="W1" s="30">
        <v>41090</v>
      </c>
      <c r="X1" s="30">
        <v>40543</v>
      </c>
      <c r="Y1" s="33" t="s">
        <v>657</v>
      </c>
    </row>
    <row r="2" spans="1:25" x14ac:dyDescent="0.3">
      <c r="A2" t="s">
        <v>636</v>
      </c>
      <c r="B2">
        <v>1</v>
      </c>
      <c r="C2" t="s">
        <v>630</v>
      </c>
      <c r="D2" t="s">
        <v>478</v>
      </c>
      <c r="E2" s="15">
        <v>0.39218947729287212</v>
      </c>
      <c r="F2" s="15">
        <v>0.36197985971890062</v>
      </c>
      <c r="G2" s="15">
        <v>0.37060114286219381</v>
      </c>
      <c r="H2" s="15">
        <v>0.40378363190383199</v>
      </c>
      <c r="I2" s="15">
        <v>0.38170651147207268</v>
      </c>
      <c r="J2" s="15">
        <v>0.36544374131370599</v>
      </c>
      <c r="K2" s="15">
        <v>0.44046632898484672</v>
      </c>
      <c r="L2" s="15">
        <v>0.42780316331212509</v>
      </c>
      <c r="M2" s="15">
        <v>0.50233364123106272</v>
      </c>
      <c r="N2" s="15">
        <v>0.55554013805179103</v>
      </c>
      <c r="O2" s="15">
        <v>0.55381266548072805</v>
      </c>
      <c r="P2" s="15">
        <v>0.57888285189806099</v>
      </c>
      <c r="Q2" s="15">
        <v>0.50153513812698558</v>
      </c>
      <c r="R2" s="15">
        <v>0.25828543417035971</v>
      </c>
      <c r="S2" s="15">
        <v>0.23143323789827519</v>
      </c>
      <c r="T2" s="15">
        <v>0.31476242400440008</v>
      </c>
      <c r="U2" s="15">
        <v>0.29200438674905782</v>
      </c>
      <c r="V2" s="15">
        <v>0.2148084397494161</v>
      </c>
      <c r="W2" s="15">
        <v>0.22699564611567091</v>
      </c>
      <c r="X2" s="15">
        <v>0.287456278065372</v>
      </c>
    </row>
    <row r="3" spans="1:25" x14ac:dyDescent="0.3">
      <c r="A3" t="s">
        <v>635</v>
      </c>
      <c r="B3">
        <v>1</v>
      </c>
      <c r="C3" t="s">
        <v>630</v>
      </c>
      <c r="D3" t="s">
        <v>478</v>
      </c>
      <c r="E3" s="15">
        <v>2.7831570184848151</v>
      </c>
      <c r="F3" s="15">
        <v>2.9175030544641851</v>
      </c>
      <c r="G3" s="15">
        <v>2.8241038672743222</v>
      </c>
      <c r="H3" s="15">
        <v>2.393358623225192</v>
      </c>
      <c r="I3" s="15">
        <v>2.4821535349720292</v>
      </c>
      <c r="J3" s="15">
        <v>2.5449557965532641</v>
      </c>
      <c r="K3" s="15">
        <v>2.5651691222799129</v>
      </c>
      <c r="L3" s="15">
        <v>2.5509182721759669</v>
      </c>
      <c r="M3" s="15">
        <v>3.701401365490891</v>
      </c>
      <c r="N3" s="15">
        <v>2.6385218324547228</v>
      </c>
      <c r="O3" s="15">
        <v>2.6820340966132039</v>
      </c>
      <c r="P3" s="15">
        <v>3.0848615755092248</v>
      </c>
      <c r="Q3" s="15">
        <v>2.9691204986776829</v>
      </c>
      <c r="R3" s="15">
        <v>1.6282779136604379</v>
      </c>
      <c r="S3" s="15">
        <v>1.6424492414602181</v>
      </c>
      <c r="T3" s="15">
        <v>2.014077418172429</v>
      </c>
      <c r="U3" s="15">
        <v>1.12709185494102</v>
      </c>
      <c r="V3" s="15">
        <v>1.0456721359874339</v>
      </c>
      <c r="W3" s="15">
        <v>0.99370697877596847</v>
      </c>
      <c r="X3" s="15">
        <v>1.1036084998355771</v>
      </c>
    </row>
    <row r="4" spans="1:25" x14ac:dyDescent="0.3">
      <c r="A4" t="s">
        <v>634</v>
      </c>
      <c r="B4">
        <v>1</v>
      </c>
      <c r="C4" t="s">
        <v>630</v>
      </c>
      <c r="D4" t="s">
        <v>478</v>
      </c>
      <c r="E4" s="15">
        <v>0.69427625885153055</v>
      </c>
      <c r="F4" s="15">
        <v>0.7645226065790377</v>
      </c>
      <c r="G4" s="15">
        <v>0.78175389247830729</v>
      </c>
      <c r="H4" s="15">
        <v>0.7453932897644131</v>
      </c>
      <c r="I4" s="15">
        <v>0.7266039781132192</v>
      </c>
      <c r="J4" s="15">
        <v>0.72909601750444064</v>
      </c>
      <c r="K4" s="15">
        <v>0.84697762259862286</v>
      </c>
      <c r="L4" s="15">
        <v>0.83190683764630513</v>
      </c>
      <c r="M4" s="15">
        <v>0.89958316930116378</v>
      </c>
      <c r="N4" s="15">
        <v>0.96655658045964399</v>
      </c>
      <c r="O4" s="15">
        <v>0.96351732986532523</v>
      </c>
      <c r="P4" s="15">
        <v>1.078714121371382</v>
      </c>
      <c r="Q4" s="15">
        <v>1.0619756801481031</v>
      </c>
      <c r="R4" s="15">
        <v>0.61027734454098981</v>
      </c>
      <c r="S4" s="15">
        <v>0.65504402559326669</v>
      </c>
      <c r="T4" s="15">
        <v>0.86213568196303014</v>
      </c>
      <c r="U4" s="15">
        <v>0.90910877021917547</v>
      </c>
      <c r="V4" s="15">
        <v>0.86514518389959205</v>
      </c>
      <c r="W4" s="15">
        <v>0.51626223093451273</v>
      </c>
      <c r="X4" s="15">
        <v>0.53057169360619638</v>
      </c>
    </row>
    <row r="5" spans="1:25" x14ac:dyDescent="0.3">
      <c r="A5" t="s">
        <v>633</v>
      </c>
      <c r="B5">
        <v>1</v>
      </c>
      <c r="C5" t="s">
        <v>630</v>
      </c>
      <c r="D5" t="s">
        <v>477</v>
      </c>
      <c r="E5" s="15">
        <v>0.15382532756949391</v>
      </c>
      <c r="F5" s="15">
        <v>0.13003125308290039</v>
      </c>
      <c r="G5" s="15">
        <v>0.14715995792198669</v>
      </c>
      <c r="H5" s="15">
        <v>0.13770278430391561</v>
      </c>
      <c r="I5" s="15">
        <v>0.2122900177954915</v>
      </c>
      <c r="J5" s="15">
        <v>0.34305435019938513</v>
      </c>
      <c r="K5" s="15">
        <v>0.2294466170341454</v>
      </c>
      <c r="L5" s="15">
        <v>0.33340973895681603</v>
      </c>
      <c r="M5" s="15">
        <v>0.29966262602792781</v>
      </c>
      <c r="N5" s="15">
        <v>0.33912157939204252</v>
      </c>
      <c r="O5" s="15">
        <v>0.35805025057553541</v>
      </c>
      <c r="P5" s="15">
        <v>0.45700816575290648</v>
      </c>
      <c r="Q5" s="15">
        <v>0.50766182591446074</v>
      </c>
      <c r="R5" s="15">
        <v>0.51017991774197624</v>
      </c>
      <c r="S5" s="15">
        <v>0.49965740086309318</v>
      </c>
      <c r="T5" s="15">
        <v>0.68790179969192922</v>
      </c>
      <c r="U5" s="15">
        <v>0.62558544624914736</v>
      </c>
      <c r="V5" s="15">
        <v>0.67125211263420625</v>
      </c>
      <c r="W5" s="15">
        <v>0.75306949510588606</v>
      </c>
      <c r="X5" s="15">
        <v>0.5856500767263928</v>
      </c>
    </row>
    <row r="6" spans="1:25" x14ac:dyDescent="0.3">
      <c r="A6" t="s">
        <v>632</v>
      </c>
      <c r="B6">
        <v>1</v>
      </c>
      <c r="C6" t="s">
        <v>630</v>
      </c>
      <c r="D6" t="s">
        <v>473</v>
      </c>
      <c r="E6" s="15">
        <v>7.5721617357562096E-2</v>
      </c>
      <c r="F6" s="15">
        <v>7.828605803199358E-2</v>
      </c>
      <c r="G6" s="15">
        <v>0.1056254820332944</v>
      </c>
      <c r="H6" s="15">
        <v>0.10469895650466431</v>
      </c>
      <c r="I6" s="15">
        <v>0.12596259018923911</v>
      </c>
      <c r="J6" s="15">
        <v>0.1445560705573232</v>
      </c>
      <c r="K6" s="15">
        <v>0.1834856291824431</v>
      </c>
      <c r="L6" s="15">
        <v>0.17502714733609359</v>
      </c>
      <c r="M6" s="15">
        <v>0.19310522934441909</v>
      </c>
      <c r="N6" s="15">
        <v>0.2398850059639146</v>
      </c>
      <c r="O6" s="15">
        <v>0.24553136487911581</v>
      </c>
      <c r="P6" s="15">
        <v>0.31501286527553318</v>
      </c>
      <c r="Q6" s="15">
        <v>0.33848311224536187</v>
      </c>
      <c r="R6" s="15">
        <v>0.27804254716340931</v>
      </c>
      <c r="S6" s="15">
        <v>0.3127730790008228</v>
      </c>
      <c r="T6" s="15">
        <v>0.55510603583687423</v>
      </c>
      <c r="U6" s="15">
        <v>0.47700637443267779</v>
      </c>
      <c r="V6" s="15">
        <v>0.45421146810107582</v>
      </c>
      <c r="W6" s="15">
        <v>0.4452708554759357</v>
      </c>
      <c r="X6" s="15">
        <v>0.50681473505934183</v>
      </c>
    </row>
    <row r="7" spans="1:25" x14ac:dyDescent="0.3">
      <c r="A7" t="s">
        <v>637</v>
      </c>
      <c r="B7">
        <v>1</v>
      </c>
      <c r="C7" t="s">
        <v>630</v>
      </c>
      <c r="D7" t="s">
        <v>474</v>
      </c>
      <c r="E7" s="15">
        <v>0.44836333233773379</v>
      </c>
      <c r="F7" s="15">
        <v>0.4058024556479321</v>
      </c>
      <c r="G7" s="15">
        <v>0.30104902017592972</v>
      </c>
      <c r="H7" s="15">
        <v>0.31835776619177031</v>
      </c>
      <c r="I7" s="15">
        <v>0.32220565159450348</v>
      </c>
      <c r="J7" s="15">
        <v>0.35466744618969831</v>
      </c>
      <c r="K7" s="15">
        <v>0.37195200400479472</v>
      </c>
      <c r="L7" s="15">
        <v>0.62902957965319617</v>
      </c>
      <c r="M7" s="15">
        <v>0.92739890972054184</v>
      </c>
      <c r="N7" s="15">
        <v>0.92618054841822062</v>
      </c>
      <c r="O7" s="15">
        <v>0.68316747594494298</v>
      </c>
      <c r="P7" s="15">
        <v>0.71614614026569867</v>
      </c>
      <c r="Q7" s="15">
        <v>0.69786904762358415</v>
      </c>
      <c r="R7" s="15">
        <v>0.59493534296873118</v>
      </c>
      <c r="S7" s="15">
        <v>0.74639166563968662</v>
      </c>
      <c r="T7" s="15">
        <v>0.72114520330163578</v>
      </c>
      <c r="U7" s="15">
        <v>1.16485207124628</v>
      </c>
      <c r="V7" s="15">
        <v>0.84168973493279342</v>
      </c>
      <c r="W7" s="15">
        <v>0.97789664863813919</v>
      </c>
      <c r="X7" s="15">
        <v>0.8686633896748851</v>
      </c>
    </row>
    <row r="8" spans="1:25" x14ac:dyDescent="0.3">
      <c r="A8" t="s">
        <v>631</v>
      </c>
      <c r="B8">
        <v>1</v>
      </c>
      <c r="C8" t="s">
        <v>630</v>
      </c>
      <c r="D8" t="s">
        <v>478</v>
      </c>
      <c r="E8" s="15">
        <v>0.58212181278603559</v>
      </c>
      <c r="F8" s="15">
        <v>0.58758996995197399</v>
      </c>
      <c r="G8" s="15">
        <v>0.71600629483175549</v>
      </c>
      <c r="H8" s="15">
        <v>0.63062395712755226</v>
      </c>
      <c r="I8" s="15">
        <v>0.68827978624943764</v>
      </c>
      <c r="J8" s="15">
        <v>0.56766975848003554</v>
      </c>
      <c r="K8" s="15">
        <v>0.59336121050339952</v>
      </c>
      <c r="L8" s="15">
        <v>0.46890260345788348</v>
      </c>
      <c r="M8" s="15">
        <v>0.54127704936663712</v>
      </c>
      <c r="N8" s="15">
        <v>0.52163266200725844</v>
      </c>
      <c r="O8" s="15">
        <v>0.28039961163136462</v>
      </c>
      <c r="P8" s="15">
        <v>0.3602199353720511</v>
      </c>
      <c r="Q8" s="15">
        <v>0.35338566295227392</v>
      </c>
      <c r="R8" s="15">
        <v>0.73520264656385659</v>
      </c>
      <c r="S8" s="15">
        <v>0.80317491245265293</v>
      </c>
      <c r="T8" s="15">
        <v>0.96701338168720485</v>
      </c>
      <c r="U8" s="15">
        <v>0.53996753987300639</v>
      </c>
      <c r="V8" s="15">
        <v>0.56616991234351466</v>
      </c>
      <c r="W8" s="15">
        <v>0.54478907473398919</v>
      </c>
      <c r="X8" s="15">
        <v>0.50877775045259344</v>
      </c>
    </row>
    <row r="9" spans="1:25" x14ac:dyDescent="0.3">
      <c r="A9" t="s">
        <v>646</v>
      </c>
      <c r="B9">
        <v>2</v>
      </c>
      <c r="C9" t="s">
        <v>629</v>
      </c>
      <c r="D9" t="s">
        <v>472</v>
      </c>
      <c r="E9" s="15">
        <v>7.3310317274116708E-3</v>
      </c>
      <c r="F9" s="15">
        <v>0</v>
      </c>
      <c r="G9" s="31">
        <v>7.6989909980072196E-3</v>
      </c>
      <c r="H9" s="31">
        <v>1.5397981996014439E-2</v>
      </c>
      <c r="I9" s="15">
        <v>2.3096972994021657E-2</v>
      </c>
      <c r="J9" s="15">
        <v>3.0075110023375741E-2</v>
      </c>
      <c r="K9" s="15">
        <v>9.6169705489650745E-2</v>
      </c>
      <c r="L9" s="15">
        <v>6.2413113355776317E-2</v>
      </c>
      <c r="M9" s="15">
        <v>0.1054983247150017</v>
      </c>
      <c r="N9" s="15">
        <v>0.27256951942253321</v>
      </c>
      <c r="O9" s="15">
        <v>0.4590424113762519</v>
      </c>
      <c r="P9" s="15">
        <v>0.42515114772578472</v>
      </c>
      <c r="Q9" s="15">
        <v>0.56740327136848323</v>
      </c>
      <c r="R9" s="15"/>
      <c r="S9" s="15"/>
      <c r="T9" s="15"/>
      <c r="U9" s="15"/>
      <c r="V9" s="15"/>
      <c r="W9" s="15"/>
      <c r="X9" s="15"/>
    </row>
    <row r="10" spans="1:25" x14ac:dyDescent="0.3">
      <c r="A10" t="s">
        <v>648</v>
      </c>
      <c r="B10">
        <v>2</v>
      </c>
      <c r="C10" t="s">
        <v>629</v>
      </c>
      <c r="D10" t="s">
        <v>478</v>
      </c>
      <c r="E10" s="15">
        <v>0.22380702861760049</v>
      </c>
      <c r="F10" s="15"/>
      <c r="G10" s="15"/>
      <c r="H10" s="15"/>
      <c r="I10" s="15"/>
      <c r="J10" s="15"/>
      <c r="K10" s="15"/>
      <c r="L10" s="15"/>
      <c r="M10" s="15"/>
      <c r="N10" s="15"/>
      <c r="O10" s="15"/>
      <c r="P10" s="15"/>
      <c r="Q10" s="15"/>
      <c r="R10" s="15"/>
      <c r="S10" s="15"/>
      <c r="T10" s="15"/>
      <c r="U10" s="15"/>
      <c r="V10" s="15"/>
      <c r="W10" s="15"/>
      <c r="X10" s="15"/>
    </row>
    <row r="11" spans="1:25" x14ac:dyDescent="0.3">
      <c r="A11" t="s">
        <v>645</v>
      </c>
      <c r="B11">
        <v>2</v>
      </c>
      <c r="C11" t="s">
        <v>629</v>
      </c>
      <c r="D11" t="s">
        <v>470</v>
      </c>
      <c r="E11" s="15">
        <v>4.8485155859973161E-3</v>
      </c>
      <c r="F11" s="15">
        <v>1.9088352498102981E-3</v>
      </c>
      <c r="G11" s="15">
        <v>5.2329641179122343E-4</v>
      </c>
      <c r="H11" s="15">
        <v>8.8596032912192384E-5</v>
      </c>
      <c r="I11" s="15">
        <v>2.962688635941129E-6</v>
      </c>
      <c r="J11" s="15">
        <v>0</v>
      </c>
      <c r="K11" s="15">
        <v>3.2002253002010242E-7</v>
      </c>
      <c r="L11" s="15">
        <v>1.282638056073781E-8</v>
      </c>
      <c r="M11" s="15">
        <v>0</v>
      </c>
      <c r="N11" s="15">
        <v>0</v>
      </c>
      <c r="O11" s="15">
        <v>0</v>
      </c>
      <c r="P11" s="15"/>
      <c r="Q11" s="15"/>
      <c r="R11" s="15"/>
      <c r="S11" s="15"/>
      <c r="T11" s="15"/>
      <c r="U11" s="15"/>
      <c r="V11" s="15"/>
      <c r="W11" s="15"/>
      <c r="X11" s="15"/>
    </row>
    <row r="12" spans="1:25" x14ac:dyDescent="0.3">
      <c r="A12" t="s">
        <v>647</v>
      </c>
      <c r="B12">
        <v>2</v>
      </c>
      <c r="C12" t="s">
        <v>629</v>
      </c>
      <c r="D12" t="s">
        <v>477</v>
      </c>
      <c r="E12" s="15">
        <v>0.1360748845394241</v>
      </c>
      <c r="F12" s="15">
        <v>5.8657069985649873E-2</v>
      </c>
      <c r="G12" s="15"/>
      <c r="H12" s="15"/>
      <c r="I12" s="15"/>
      <c r="J12" s="15"/>
      <c r="K12" s="15"/>
      <c r="L12" s="15"/>
      <c r="M12" s="15"/>
      <c r="N12" s="15"/>
      <c r="O12" s="15"/>
      <c r="P12" s="15"/>
      <c r="Q12" s="15"/>
      <c r="R12" s="15"/>
      <c r="S12" s="15"/>
      <c r="T12" s="15"/>
      <c r="U12" s="15"/>
      <c r="V12" s="15"/>
      <c r="W12" s="15"/>
      <c r="X12" s="15"/>
    </row>
    <row r="13" spans="1:25" x14ac:dyDescent="0.3">
      <c r="A13" t="s">
        <v>653</v>
      </c>
      <c r="B13">
        <v>2</v>
      </c>
      <c r="C13" t="s">
        <v>629</v>
      </c>
      <c r="D13" t="s">
        <v>478</v>
      </c>
      <c r="E13" s="15">
        <v>0.40587047186132952</v>
      </c>
      <c r="F13" s="15">
        <v>0.36669010959030113</v>
      </c>
      <c r="G13" s="15">
        <v>0.48181909497658931</v>
      </c>
      <c r="H13" s="15">
        <v>0.25925939797277592</v>
      </c>
      <c r="I13" s="15">
        <v>0.79810405186258138</v>
      </c>
      <c r="J13" s="15">
        <v>0.42065463228849143</v>
      </c>
      <c r="K13" s="15">
        <v>1.0872341564453381</v>
      </c>
      <c r="L13" s="15"/>
      <c r="M13" s="15"/>
      <c r="N13" s="15"/>
      <c r="O13" s="15"/>
      <c r="P13" s="15"/>
      <c r="Q13" s="15"/>
      <c r="R13" s="15"/>
      <c r="S13" s="15"/>
      <c r="T13" s="15"/>
      <c r="U13" s="15"/>
      <c r="V13" s="15"/>
      <c r="W13" s="15"/>
      <c r="X13" s="15"/>
    </row>
    <row r="14" spans="1:25" x14ac:dyDescent="0.3">
      <c r="A14" t="s">
        <v>650</v>
      </c>
      <c r="B14">
        <v>2</v>
      </c>
      <c r="C14" t="s">
        <v>629</v>
      </c>
      <c r="D14" t="s">
        <v>477</v>
      </c>
      <c r="E14" s="15">
        <v>0.32343594790399188</v>
      </c>
      <c r="F14" s="15">
        <v>8.575765950090844E-2</v>
      </c>
      <c r="G14" s="15"/>
      <c r="H14" s="15"/>
      <c r="I14" s="15"/>
      <c r="J14" s="15"/>
      <c r="K14" s="15"/>
      <c r="L14" s="15"/>
      <c r="M14" s="15"/>
      <c r="N14" s="15"/>
      <c r="O14" s="15"/>
      <c r="P14" s="15"/>
      <c r="Q14" s="15"/>
      <c r="R14" s="15"/>
      <c r="S14" s="15"/>
      <c r="T14" s="15"/>
      <c r="U14" s="15"/>
      <c r="V14" s="15"/>
      <c r="W14" s="15"/>
      <c r="X14" s="15"/>
    </row>
    <row r="15" spans="1:25" x14ac:dyDescent="0.3">
      <c r="A15" t="s">
        <v>649</v>
      </c>
      <c r="B15">
        <v>2</v>
      </c>
      <c r="C15" t="s">
        <v>629</v>
      </c>
      <c r="D15" t="s">
        <v>477</v>
      </c>
      <c r="E15" s="15">
        <v>0.13945092340432241</v>
      </c>
      <c r="F15" s="15">
        <v>7.8847661993505735E-2</v>
      </c>
      <c r="G15" s="15">
        <v>0.2456673409384989</v>
      </c>
      <c r="H15" s="15"/>
      <c r="I15" s="15"/>
      <c r="J15" s="15"/>
      <c r="K15" s="15"/>
      <c r="L15" s="15"/>
      <c r="M15" s="15"/>
      <c r="N15" s="15"/>
      <c r="O15" s="15"/>
      <c r="P15" s="15"/>
      <c r="Q15" s="15"/>
      <c r="R15" s="15"/>
      <c r="S15" s="15"/>
      <c r="T15" s="15"/>
      <c r="U15" s="15"/>
      <c r="V15" s="15"/>
      <c r="W15" s="15"/>
      <c r="X15" s="15"/>
    </row>
    <row r="16" spans="1:25" hidden="1" x14ac:dyDescent="0.3">
      <c r="A16" t="s">
        <v>642</v>
      </c>
      <c r="B16">
        <v>2</v>
      </c>
      <c r="C16" t="s">
        <v>629</v>
      </c>
      <c r="D16" t="s">
        <v>471</v>
      </c>
      <c r="E16" s="15"/>
      <c r="F16" s="15"/>
      <c r="G16" s="15"/>
      <c r="H16" s="15"/>
      <c r="I16" s="15">
        <v>2.1223743850912792E-6</v>
      </c>
      <c r="J16" s="15">
        <v>0</v>
      </c>
      <c r="K16" s="15">
        <v>0</v>
      </c>
      <c r="L16" s="15">
        <v>0</v>
      </c>
      <c r="M16" s="15">
        <v>0</v>
      </c>
      <c r="N16" s="15">
        <v>4.1828785131715028E-3</v>
      </c>
      <c r="O16" s="15">
        <v>4.3456050439272149E-3</v>
      </c>
      <c r="P16" s="15">
        <v>4.4086662248949198E-3</v>
      </c>
      <c r="Q16" s="15">
        <v>5.6020488812327587E-3</v>
      </c>
      <c r="R16" s="15"/>
      <c r="S16" s="15"/>
      <c r="T16" s="15"/>
      <c r="U16" s="15"/>
      <c r="V16" s="15"/>
      <c r="W16" s="15"/>
      <c r="X16" s="15"/>
    </row>
    <row r="17" spans="1:24" x14ac:dyDescent="0.3">
      <c r="A17" t="s">
        <v>644</v>
      </c>
      <c r="B17">
        <v>2</v>
      </c>
      <c r="C17" t="s">
        <v>629</v>
      </c>
      <c r="D17" t="s">
        <v>477</v>
      </c>
      <c r="E17" s="15">
        <v>0</v>
      </c>
      <c r="F17" s="15">
        <v>1.8835061225067889E-4</v>
      </c>
      <c r="G17" s="31">
        <v>1.2556707483378591E-4</v>
      </c>
      <c r="H17" s="31">
        <v>6.27835374168929E-5</v>
      </c>
      <c r="I17" s="46">
        <v>-8.1315162936412833E-20</v>
      </c>
      <c r="J17" s="15">
        <v>5.8306059500038846E-3</v>
      </c>
      <c r="K17" s="15">
        <v>3.4016428081681982E-2</v>
      </c>
      <c r="L17" s="15">
        <v>0.24086217492236731</v>
      </c>
      <c r="M17" s="15">
        <v>5.035676955400295E-2</v>
      </c>
      <c r="N17" s="15">
        <v>5.5703740686844187E-2</v>
      </c>
      <c r="O17" s="15">
        <v>5.4836826455924921E-2</v>
      </c>
      <c r="P17" s="15"/>
      <c r="Q17" s="15"/>
      <c r="R17" s="15"/>
      <c r="S17" s="15"/>
      <c r="T17" s="15"/>
      <c r="U17" s="15"/>
      <c r="V17" s="15"/>
      <c r="W17" s="15"/>
      <c r="X17" s="15"/>
    </row>
    <row r="18" spans="1:24" x14ac:dyDescent="0.3">
      <c r="A18" t="s">
        <v>651</v>
      </c>
      <c r="B18">
        <v>2</v>
      </c>
      <c r="C18" t="s">
        <v>629</v>
      </c>
      <c r="D18" t="s">
        <v>477</v>
      </c>
      <c r="E18" s="15">
        <v>0.28108047711923267</v>
      </c>
      <c r="F18" s="15">
        <v>0.13966976077479909</v>
      </c>
      <c r="G18" s="15">
        <v>0.22885261987015171</v>
      </c>
      <c r="H18" s="15">
        <v>0.29966918793371178</v>
      </c>
      <c r="I18" s="15">
        <v>0.23998684325763031</v>
      </c>
      <c r="J18" s="15">
        <v>0.22192355908427641</v>
      </c>
      <c r="K18" s="15">
        <v>0.4528849315811766</v>
      </c>
      <c r="L18" s="15"/>
      <c r="M18" s="15"/>
      <c r="N18" s="15"/>
      <c r="O18" s="15"/>
      <c r="P18" s="15"/>
      <c r="Q18" s="15"/>
      <c r="R18" s="15"/>
      <c r="S18" s="15"/>
      <c r="T18" s="15"/>
      <c r="U18" s="15"/>
      <c r="V18" s="15"/>
      <c r="W18" s="15"/>
      <c r="X18" s="15"/>
    </row>
    <row r="19" spans="1:24" x14ac:dyDescent="0.3">
      <c r="A19" t="s">
        <v>628</v>
      </c>
      <c r="B19">
        <v>3</v>
      </c>
      <c r="C19" t="s">
        <v>609</v>
      </c>
      <c r="D19" t="s">
        <v>477</v>
      </c>
      <c r="E19" s="15">
        <v>2.5528027088072509</v>
      </c>
      <c r="F19" s="15">
        <v>2.5856677007429032</v>
      </c>
      <c r="G19" s="15">
        <v>3.011270655065645</v>
      </c>
      <c r="H19" s="15">
        <v>2.9592860227250521</v>
      </c>
      <c r="I19" s="15">
        <v>3.1993322214514341</v>
      </c>
      <c r="J19" s="15">
        <v>4.3052564925789341</v>
      </c>
      <c r="K19" s="15">
        <v>3.380829378416025</v>
      </c>
      <c r="L19" s="15">
        <v>3.431653732862054</v>
      </c>
      <c r="M19" s="15">
        <v>3.4648892659810371</v>
      </c>
      <c r="N19" s="15">
        <v>4.0723187903127096</v>
      </c>
      <c r="O19" s="15">
        <v>3.923609361411013</v>
      </c>
      <c r="P19" s="15">
        <v>3.8747610261840948</v>
      </c>
      <c r="Q19" s="15">
        <v>3.5497613527695888</v>
      </c>
      <c r="R19" s="15">
        <v>3.3025954685687569</v>
      </c>
      <c r="S19" s="15">
        <v>3.3571061269211331</v>
      </c>
      <c r="T19" s="15">
        <v>2.7120879663544768</v>
      </c>
      <c r="U19" s="15">
        <v>2.6007471084598701</v>
      </c>
      <c r="V19" s="15">
        <v>2.7084550068616831</v>
      </c>
      <c r="W19" s="15">
        <v>2.7463134645905081</v>
      </c>
      <c r="X19" s="15">
        <v>2.7565958841779139</v>
      </c>
    </row>
    <row r="20" spans="1:24" x14ac:dyDescent="0.3">
      <c r="A20" t="s">
        <v>627</v>
      </c>
      <c r="B20">
        <v>3</v>
      </c>
      <c r="C20" t="s">
        <v>609</v>
      </c>
      <c r="D20" t="s">
        <v>472</v>
      </c>
      <c r="E20" s="46">
        <v>1.809994827304888</v>
      </c>
      <c r="F20" s="46">
        <v>1.810751366257211</v>
      </c>
      <c r="G20" s="46">
        <v>1.8484462599388309</v>
      </c>
      <c r="H20" s="46">
        <v>1.8505997637366181</v>
      </c>
      <c r="I20" s="46">
        <v>1.9448439350116009</v>
      </c>
      <c r="J20" s="46">
        <v>1.9919466808193009</v>
      </c>
      <c r="K20" s="46">
        <v>2.517708556277177</v>
      </c>
      <c r="L20" s="46">
        <v>2.5536543889253291</v>
      </c>
      <c r="M20" s="46">
        <v>2.7102900473175202</v>
      </c>
      <c r="N20" s="46">
        <v>3.2711828453769312</v>
      </c>
      <c r="O20" s="46">
        <v>3.2518748353786622</v>
      </c>
      <c r="P20" s="46">
        <v>3.416220606096136</v>
      </c>
      <c r="Q20" s="46">
        <v>3.4022683516704202</v>
      </c>
      <c r="R20" s="46">
        <v>3.39641053037876</v>
      </c>
      <c r="S20" s="46">
        <v>3.3857053803790191</v>
      </c>
      <c r="T20" s="46">
        <v>3.8470295043560481</v>
      </c>
      <c r="U20" s="46"/>
      <c r="V20" s="46"/>
      <c r="W20" s="46"/>
      <c r="X20" s="46"/>
    </row>
    <row r="21" spans="1:24" x14ac:dyDescent="0.3">
      <c r="A21" t="s">
        <v>626</v>
      </c>
      <c r="B21">
        <v>3</v>
      </c>
      <c r="C21" t="s">
        <v>609</v>
      </c>
      <c r="D21" t="s">
        <v>473</v>
      </c>
      <c r="E21" s="15">
        <v>7.6538710264523422</v>
      </c>
      <c r="F21" s="15">
        <v>8.0965296908470457</v>
      </c>
      <c r="G21" s="15">
        <v>8.2567007778577732</v>
      </c>
      <c r="H21" s="15">
        <v>7.3878624967682844</v>
      </c>
      <c r="I21" s="15">
        <v>7.4347347873500738</v>
      </c>
      <c r="J21" s="15">
        <v>7.5896693227655447</v>
      </c>
      <c r="K21" s="15">
        <v>7.9409252458159916</v>
      </c>
      <c r="L21" s="15">
        <v>7.6347295214726429</v>
      </c>
      <c r="M21" s="15">
        <v>7.4722583774959412</v>
      </c>
      <c r="N21" s="15">
        <v>7.8805041142529033</v>
      </c>
      <c r="O21" s="15">
        <v>8.9018350242834803</v>
      </c>
      <c r="P21" s="15">
        <v>9.4668743967454958</v>
      </c>
      <c r="Q21" s="15">
        <v>10.29548804242553</v>
      </c>
      <c r="R21" s="15">
        <v>10.846095358938459</v>
      </c>
      <c r="S21" s="15">
        <v>11.35761709654712</v>
      </c>
      <c r="T21" s="15">
        <v>11.91364123621033</v>
      </c>
      <c r="U21" s="15"/>
      <c r="V21" s="15"/>
      <c r="W21" s="15"/>
      <c r="X21" s="15"/>
    </row>
    <row r="22" spans="1:24" x14ac:dyDescent="0.3">
      <c r="A22" t="s">
        <v>625</v>
      </c>
      <c r="B22">
        <v>3</v>
      </c>
      <c r="C22" t="s">
        <v>609</v>
      </c>
      <c r="D22" t="s">
        <v>478</v>
      </c>
      <c r="E22" s="15">
        <v>1.0510411715294621</v>
      </c>
      <c r="F22" s="15">
        <v>1.1364423253576741</v>
      </c>
      <c r="G22" s="15">
        <v>1.0177690970462721</v>
      </c>
      <c r="H22" s="15">
        <v>1.148523166731416</v>
      </c>
      <c r="I22" s="15">
        <v>1.186079315472099</v>
      </c>
      <c r="J22" s="15">
        <v>1.156692797166216</v>
      </c>
      <c r="K22" s="15">
        <v>1.319838609009131</v>
      </c>
      <c r="L22" s="15">
        <v>0.71550347286463012</v>
      </c>
      <c r="M22" s="15">
        <v>0.74640980212231911</v>
      </c>
      <c r="N22" s="31">
        <v>0.74527744507437166</v>
      </c>
      <c r="O22" s="31">
        <v>0.74414508802642432</v>
      </c>
      <c r="P22" s="31">
        <v>0.74301273097847687</v>
      </c>
      <c r="Q22" s="31">
        <v>0.74188037393052952</v>
      </c>
      <c r="R22" s="46">
        <v>0.74074801688258207</v>
      </c>
      <c r="S22" s="15">
        <v>0.74720410316383368</v>
      </c>
      <c r="T22" s="15"/>
      <c r="U22" s="15"/>
      <c r="V22" s="15"/>
      <c r="W22" s="15"/>
      <c r="X22" s="15"/>
    </row>
    <row r="23" spans="1:24" x14ac:dyDescent="0.3">
      <c r="A23" t="s">
        <v>624</v>
      </c>
      <c r="B23">
        <v>3</v>
      </c>
      <c r="C23" t="s">
        <v>609</v>
      </c>
      <c r="D23" t="s">
        <v>467</v>
      </c>
      <c r="E23" s="15">
        <v>1.0110829266340331</v>
      </c>
      <c r="F23" s="15">
        <v>1.1689984413590651</v>
      </c>
      <c r="G23" s="15">
        <v>1.223758059887089</v>
      </c>
      <c r="H23" s="15">
        <v>1.149649523897708</v>
      </c>
      <c r="I23" s="15">
        <v>1.2589939390482361</v>
      </c>
      <c r="J23" s="15">
        <v>1.32265998904436</v>
      </c>
      <c r="K23" s="15">
        <v>1.468419626730604</v>
      </c>
      <c r="L23" s="15">
        <v>1.4768718380739569</v>
      </c>
      <c r="M23" s="15">
        <v>1.7315522215637711</v>
      </c>
      <c r="N23" s="15">
        <v>1.896864075989469</v>
      </c>
      <c r="O23" s="15">
        <v>3.1066371561643491</v>
      </c>
      <c r="P23" s="15">
        <v>2.4750769711655942</v>
      </c>
      <c r="Q23" s="15">
        <v>2.436413718470519</v>
      </c>
      <c r="R23" s="15">
        <v>1.6815234788604601</v>
      </c>
      <c r="S23" s="15">
        <v>1.6271252140831829</v>
      </c>
      <c r="T23" s="15">
        <v>1.661885357722914</v>
      </c>
      <c r="U23" s="15">
        <v>1.2868622665350471</v>
      </c>
      <c r="V23" s="15">
        <v>1.3074422130017249</v>
      </c>
      <c r="W23" s="15">
        <v>1.0424659639597349</v>
      </c>
      <c r="X23" s="15">
        <v>0.90881108934142596</v>
      </c>
    </row>
    <row r="24" spans="1:24" x14ac:dyDescent="0.3">
      <c r="A24" t="s">
        <v>623</v>
      </c>
      <c r="B24">
        <v>3</v>
      </c>
      <c r="C24" t="s">
        <v>609</v>
      </c>
      <c r="D24" t="s">
        <v>477</v>
      </c>
      <c r="E24" s="15">
        <v>0.6987836801088847</v>
      </c>
      <c r="F24" s="15">
        <v>0.6834484234419399</v>
      </c>
      <c r="G24" s="15">
        <v>0.91557260067772661</v>
      </c>
      <c r="H24" s="15">
        <v>1.2375526101246479</v>
      </c>
      <c r="I24" s="15">
        <v>1.2567541616578219</v>
      </c>
      <c r="J24" s="15">
        <v>1.619073070832175</v>
      </c>
      <c r="K24" s="15">
        <v>1.7093538743752399</v>
      </c>
      <c r="L24" s="15">
        <v>1.1551339282408339</v>
      </c>
      <c r="M24" s="15">
        <v>1.4449089627859619</v>
      </c>
      <c r="N24" s="15">
        <v>1.534668505376604</v>
      </c>
      <c r="O24" s="15">
        <v>1.8157177635874731</v>
      </c>
      <c r="P24" s="15">
        <v>1.8725643058448951</v>
      </c>
      <c r="Q24" s="15">
        <v>2.191018998561383</v>
      </c>
      <c r="R24" s="15">
        <v>2.5984762894300379</v>
      </c>
      <c r="S24" s="15">
        <v>2.7630681786053999</v>
      </c>
      <c r="T24" s="15">
        <v>3.697293695619841</v>
      </c>
      <c r="U24" s="15">
        <v>3.6237099023709902</v>
      </c>
      <c r="V24" s="15">
        <v>5.0875492275068162</v>
      </c>
      <c r="W24" s="15">
        <v>4.9177502267916537</v>
      </c>
      <c r="X24" s="15">
        <v>2.956185142512076</v>
      </c>
    </row>
    <row r="25" spans="1:24" x14ac:dyDescent="0.3">
      <c r="A25" t="s">
        <v>621</v>
      </c>
      <c r="B25">
        <v>3</v>
      </c>
      <c r="C25" t="s">
        <v>609</v>
      </c>
      <c r="D25" t="s">
        <v>477</v>
      </c>
      <c r="E25" s="15">
        <v>0.34199288234381953</v>
      </c>
      <c r="F25" s="15">
        <v>0.39884829887360917</v>
      </c>
      <c r="G25" s="15">
        <v>0.86035285193220279</v>
      </c>
      <c r="H25" s="15">
        <v>0.88829720381110866</v>
      </c>
      <c r="I25" s="15">
        <v>0.83038482429372018</v>
      </c>
      <c r="J25" s="15">
        <v>0.89248776500005589</v>
      </c>
      <c r="K25" s="15">
        <v>1.106970851491075</v>
      </c>
      <c r="L25" s="15">
        <v>0.76403569501656821</v>
      </c>
      <c r="M25" s="15">
        <v>0.7888941066962688</v>
      </c>
      <c r="N25" s="15">
        <v>1.6430628773400049</v>
      </c>
      <c r="O25" s="15">
        <v>1.887161130612838</v>
      </c>
      <c r="P25" s="15">
        <v>2.430286120935206</v>
      </c>
      <c r="Q25" s="15">
        <v>2.4436848207840738</v>
      </c>
      <c r="R25" s="15">
        <v>2.4084122125209699</v>
      </c>
      <c r="S25" s="15">
        <v>3.02519048963901</v>
      </c>
      <c r="T25" s="15">
        <v>3.957554206507889</v>
      </c>
      <c r="U25" s="15">
        <v>3.8977310095363369</v>
      </c>
      <c r="V25" s="15">
        <v>3.9806924101198402</v>
      </c>
      <c r="W25" s="15">
        <v>3.4853757616790788</v>
      </c>
      <c r="X25" s="15">
        <v>3.1149752191098901</v>
      </c>
    </row>
    <row r="26" spans="1:24" x14ac:dyDescent="0.3">
      <c r="A26" t="s">
        <v>620</v>
      </c>
      <c r="B26">
        <v>3</v>
      </c>
      <c r="C26" t="s">
        <v>609</v>
      </c>
      <c r="D26" t="s">
        <v>477</v>
      </c>
      <c r="E26" s="15">
        <v>1.5979446724321931</v>
      </c>
      <c r="F26" s="15">
        <v>1.341717209879024</v>
      </c>
      <c r="G26" s="15">
        <v>1.3445029595047979</v>
      </c>
      <c r="H26" s="15">
        <v>1.342983125693713</v>
      </c>
      <c r="I26" s="15">
        <v>1.142025598852735</v>
      </c>
      <c r="J26" s="15">
        <v>1.1853913426653779</v>
      </c>
      <c r="K26" s="15">
        <v>1.1343791804463521</v>
      </c>
      <c r="L26" s="15">
        <v>0.88758927496871176</v>
      </c>
      <c r="M26" s="15">
        <v>0.79510446336423646</v>
      </c>
      <c r="N26" s="31">
        <v>0.84958136197445999</v>
      </c>
      <c r="O26" s="31">
        <v>0.90405826058468342</v>
      </c>
      <c r="P26" s="31">
        <v>0.95853515919490695</v>
      </c>
      <c r="Q26" s="31">
        <v>1.0130120578051305</v>
      </c>
      <c r="R26" s="15">
        <v>1.067488956415354</v>
      </c>
      <c r="S26" s="15">
        <v>0.86743481187144034</v>
      </c>
      <c r="T26" s="15">
        <v>0.66972044369653516</v>
      </c>
      <c r="U26" s="15"/>
      <c r="V26" s="15"/>
      <c r="W26" s="15"/>
      <c r="X26" s="15"/>
    </row>
    <row r="27" spans="1:24" x14ac:dyDescent="0.3">
      <c r="A27" t="s">
        <v>619</v>
      </c>
      <c r="B27">
        <v>3</v>
      </c>
      <c r="C27" t="s">
        <v>609</v>
      </c>
      <c r="D27" t="s">
        <v>477</v>
      </c>
      <c r="E27" s="15">
        <v>3.3177379285990618</v>
      </c>
      <c r="F27" s="15">
        <v>3.3850912890236611</v>
      </c>
      <c r="G27" s="15">
        <v>3.413499697664732</v>
      </c>
      <c r="H27" s="15">
        <v>3.595343491525461</v>
      </c>
      <c r="I27" s="15">
        <v>3.8683818092753932</v>
      </c>
      <c r="J27" s="15">
        <v>4.0578725684231589</v>
      </c>
      <c r="K27" s="15">
        <v>4.5176863279426867</v>
      </c>
      <c r="L27" s="15">
        <v>4.3145883733850896</v>
      </c>
      <c r="M27" s="15">
        <v>2.7039603925926512</v>
      </c>
      <c r="N27" s="15">
        <v>3.1935741715590318</v>
      </c>
      <c r="O27" s="15">
        <v>3.377851211852585</v>
      </c>
      <c r="P27" s="15">
        <v>3.8897519826390852</v>
      </c>
      <c r="Q27" s="15">
        <v>3.8018773190422839</v>
      </c>
      <c r="R27" s="15">
        <v>4.2434745268866481</v>
      </c>
      <c r="S27" s="15">
        <v>4.1559689629761314</v>
      </c>
      <c r="T27" s="15">
        <v>4.7754906357590423</v>
      </c>
      <c r="U27" s="15">
        <v>3.9427798993117511</v>
      </c>
      <c r="V27" s="15">
        <v>3.739516524216524</v>
      </c>
      <c r="W27" s="15">
        <v>3.555559282422621</v>
      </c>
      <c r="X27" s="15"/>
    </row>
    <row r="28" spans="1:24" x14ac:dyDescent="0.3">
      <c r="A28" t="s">
        <v>618</v>
      </c>
      <c r="B28">
        <v>3</v>
      </c>
      <c r="C28" t="s">
        <v>609</v>
      </c>
      <c r="D28" t="s">
        <v>468</v>
      </c>
      <c r="E28" s="15">
        <v>10.53574099062263</v>
      </c>
      <c r="F28" s="15">
        <v>10.55168965306243</v>
      </c>
      <c r="G28" s="15">
        <v>11.47212138952001</v>
      </c>
      <c r="H28" s="15">
        <v>8.8439493335964716</v>
      </c>
      <c r="I28" s="15">
        <v>9.2713477061605492</v>
      </c>
      <c r="J28" s="15">
        <v>10.03028761214412</v>
      </c>
      <c r="K28" s="15">
        <v>8.9894770123641941</v>
      </c>
      <c r="L28" s="15">
        <v>7.4964617192074154</v>
      </c>
      <c r="M28" s="15">
        <v>10.281018904236859</v>
      </c>
      <c r="N28" s="15">
        <v>8.8230682695210163</v>
      </c>
      <c r="O28" s="15">
        <v>9.4685049343357708</v>
      </c>
      <c r="P28" s="15"/>
      <c r="Q28" s="15"/>
      <c r="R28" s="15"/>
      <c r="S28" s="15"/>
      <c r="T28" s="15"/>
      <c r="U28" s="15"/>
      <c r="V28" s="15"/>
      <c r="W28" s="15"/>
      <c r="X28" s="15"/>
    </row>
    <row r="29" spans="1:24" x14ac:dyDescent="0.3">
      <c r="A29" t="s">
        <v>617</v>
      </c>
      <c r="B29">
        <v>3</v>
      </c>
      <c r="C29" t="s">
        <v>609</v>
      </c>
      <c r="D29" t="s">
        <v>478</v>
      </c>
      <c r="E29" s="15">
        <v>4.84009875552149</v>
      </c>
      <c r="F29" s="15">
        <v>6.1031366533529532</v>
      </c>
      <c r="G29" s="15">
        <v>5.5456259384551103</v>
      </c>
      <c r="H29" s="15">
        <v>4.8150389531507276</v>
      </c>
      <c r="I29" s="15">
        <v>4.9958072934064566</v>
      </c>
      <c r="J29" s="15">
        <v>5.3154135403144434</v>
      </c>
      <c r="K29" s="15">
        <v>6.1042664064371062</v>
      </c>
      <c r="L29" s="15">
        <v>10.424900571247701</v>
      </c>
      <c r="M29" s="15">
        <v>9.9839154070179408</v>
      </c>
      <c r="N29" s="31">
        <v>8.56229180016099</v>
      </c>
      <c r="O29" s="31">
        <v>7.140668193304041</v>
      </c>
      <c r="P29" s="31">
        <v>5.7190445864470902</v>
      </c>
      <c r="Q29" s="31">
        <v>4.2974209795901404</v>
      </c>
      <c r="R29" s="15">
        <v>2.8757973727331905</v>
      </c>
      <c r="S29" s="15">
        <v>3.2319839248280839</v>
      </c>
      <c r="T29" s="15">
        <v>4.6702943736734053</v>
      </c>
      <c r="U29" s="15"/>
      <c r="V29" s="15"/>
      <c r="W29" s="15"/>
      <c r="X29" s="15"/>
    </row>
    <row r="30" spans="1:24" x14ac:dyDescent="0.3">
      <c r="A30" t="s">
        <v>614</v>
      </c>
      <c r="B30">
        <v>3</v>
      </c>
      <c r="C30" t="s">
        <v>609</v>
      </c>
      <c r="D30" t="s">
        <v>477</v>
      </c>
      <c r="E30" s="15">
        <v>0.82482315269765649</v>
      </c>
      <c r="F30" s="15">
        <v>0.84213243525969672</v>
      </c>
      <c r="G30" s="31">
        <v>0.96866717306442973</v>
      </c>
      <c r="H30" s="31">
        <v>1.0952019108691626</v>
      </c>
      <c r="I30" s="15">
        <v>1.2217366486738959</v>
      </c>
      <c r="J30" s="15">
        <v>1.275650314829843</v>
      </c>
      <c r="K30" s="15">
        <v>1.3432726932016481</v>
      </c>
      <c r="L30" s="15">
        <v>1.239887391748842</v>
      </c>
      <c r="M30" s="15">
        <v>1.266008534326436</v>
      </c>
      <c r="N30" s="15">
        <v>1.6056572773065241</v>
      </c>
      <c r="O30" s="15">
        <v>1.846855061806423</v>
      </c>
      <c r="P30" s="15">
        <v>2.0721008138871442</v>
      </c>
      <c r="Q30" s="15">
        <v>2.2685582749649318</v>
      </c>
      <c r="R30" s="15">
        <v>1.9838194764727719</v>
      </c>
      <c r="S30" s="15">
        <v>2.2371595547774881</v>
      </c>
      <c r="T30" s="31">
        <v>2.3396281317162533</v>
      </c>
      <c r="U30" s="15">
        <v>2.442096708655018</v>
      </c>
      <c r="V30" s="15">
        <v>2.677546848381601</v>
      </c>
      <c r="W30" s="15">
        <v>3.0045494669654378</v>
      </c>
      <c r="X30" s="15">
        <v>2.113890491782624</v>
      </c>
    </row>
    <row r="31" spans="1:24" x14ac:dyDescent="0.3">
      <c r="A31" t="s">
        <v>613</v>
      </c>
      <c r="B31">
        <v>3</v>
      </c>
      <c r="C31" t="s">
        <v>609</v>
      </c>
      <c r="D31" t="s">
        <v>473</v>
      </c>
      <c r="E31" s="15">
        <v>22.5106163425937</v>
      </c>
      <c r="F31" s="15">
        <v>23.37198505061097</v>
      </c>
      <c r="G31" s="31">
        <v>24.56332099387669</v>
      </c>
      <c r="H31" s="31">
        <v>25.754656937142411</v>
      </c>
      <c r="I31" s="31">
        <v>26.945992880408131</v>
      </c>
      <c r="J31" s="31">
        <v>28.137328823673851</v>
      </c>
      <c r="K31" s="31">
        <v>29.328664766939571</v>
      </c>
      <c r="L31" s="31">
        <v>30.520000710205288</v>
      </c>
      <c r="M31" s="15">
        <v>31.711336653471008</v>
      </c>
      <c r="N31" s="31">
        <v>27.981300025918578</v>
      </c>
      <c r="O31" s="31">
        <v>24.251263398366138</v>
      </c>
      <c r="P31" s="31">
        <v>20.521226770813698</v>
      </c>
      <c r="Q31" s="31">
        <v>16.791190143261261</v>
      </c>
      <c r="R31" s="15">
        <v>13.061153515708821</v>
      </c>
      <c r="S31" s="15">
        <v>13.34309140578288</v>
      </c>
      <c r="T31" s="15">
        <v>13.83047370438684</v>
      </c>
      <c r="U31" s="15"/>
      <c r="V31" s="15"/>
      <c r="W31" s="15"/>
      <c r="X31" s="15"/>
    </row>
    <row r="32" spans="1:24" x14ac:dyDescent="0.3">
      <c r="A32" t="s">
        <v>612</v>
      </c>
      <c r="B32">
        <v>3</v>
      </c>
      <c r="C32" t="s">
        <v>609</v>
      </c>
      <c r="D32" t="s">
        <v>477</v>
      </c>
      <c r="E32" s="15">
        <v>2.2766839110158732</v>
      </c>
      <c r="F32" s="15">
        <v>2.3351402836035442</v>
      </c>
      <c r="G32" s="15">
        <v>2.4919246900712699</v>
      </c>
      <c r="H32" s="15">
        <v>2.5734038819625158</v>
      </c>
      <c r="I32" s="15">
        <v>2.7530352438141841</v>
      </c>
      <c r="J32" s="15">
        <v>1.7818240858140271</v>
      </c>
      <c r="K32" s="15">
        <v>1.9985356997255099</v>
      </c>
      <c r="L32" s="15">
        <v>0.84026290566930617</v>
      </c>
      <c r="M32" s="15">
        <v>4.9081165902661423</v>
      </c>
      <c r="N32" s="15">
        <v>4.1604865435977807</v>
      </c>
      <c r="O32" s="15">
        <v>4.357818704587487</v>
      </c>
      <c r="P32" s="15">
        <v>4.1336113065210753</v>
      </c>
      <c r="Q32" s="15">
        <v>3.999818392117692</v>
      </c>
      <c r="R32" s="15">
        <v>4.3600841728249797</v>
      </c>
      <c r="S32" s="15">
        <v>4.6962548310462724</v>
      </c>
      <c r="T32" s="15">
        <v>5.3518267912724076</v>
      </c>
      <c r="U32" s="15">
        <v>4.9473757155140277</v>
      </c>
      <c r="V32" s="15">
        <v>4.9616658778987226</v>
      </c>
      <c r="W32" s="15">
        <v>4.9544881176470588</v>
      </c>
      <c r="X32" s="15">
        <v>5.5770190961309831</v>
      </c>
    </row>
    <row r="33" spans="1:25" x14ac:dyDescent="0.3">
      <c r="A33" t="s">
        <v>610</v>
      </c>
      <c r="B33">
        <v>3</v>
      </c>
      <c r="C33" t="s">
        <v>609</v>
      </c>
      <c r="D33" t="s">
        <v>478</v>
      </c>
      <c r="E33" s="15">
        <v>29.83186076941638</v>
      </c>
      <c r="F33" s="15">
        <v>30.22523897981031</v>
      </c>
      <c r="G33" s="15">
        <v>32.409590545599627</v>
      </c>
      <c r="H33" s="15">
        <v>32.527324940791416</v>
      </c>
      <c r="I33" s="15">
        <v>33.481528206666539</v>
      </c>
      <c r="J33" s="15">
        <v>31.643287082047351</v>
      </c>
      <c r="K33" s="15">
        <v>31.709048744709321</v>
      </c>
      <c r="L33" s="15">
        <v>32.326954881421727</v>
      </c>
      <c r="M33" s="15">
        <v>32.935410337178411</v>
      </c>
      <c r="N33" s="15">
        <v>36.408875003038979</v>
      </c>
      <c r="O33" s="15">
        <v>35.889162331418071</v>
      </c>
      <c r="P33" s="15">
        <v>35.825572184666363</v>
      </c>
      <c r="Q33" s="15">
        <v>34.100588095020072</v>
      </c>
      <c r="R33" s="15">
        <v>29.34584600130168</v>
      </c>
      <c r="S33" s="15">
        <v>26.98862872170843</v>
      </c>
      <c r="T33" s="15">
        <v>26.273076208054661</v>
      </c>
      <c r="U33" s="15"/>
      <c r="V33" s="15"/>
      <c r="W33" s="15"/>
      <c r="X33" s="15"/>
    </row>
    <row r="34" spans="1:25" x14ac:dyDescent="0.3">
      <c r="A34" t="s">
        <v>608</v>
      </c>
      <c r="B34">
        <v>4</v>
      </c>
      <c r="C34" t="s">
        <v>5</v>
      </c>
      <c r="D34" t="s">
        <v>477</v>
      </c>
      <c r="E34" s="15">
        <v>0.90239530564140114</v>
      </c>
      <c r="F34" s="15">
        <v>1.005953961088969</v>
      </c>
      <c r="G34" s="15">
        <v>1.1127840423386319</v>
      </c>
      <c r="H34" s="15">
        <v>1.418605376464299</v>
      </c>
      <c r="I34" s="15">
        <v>1.493355938422418</v>
      </c>
      <c r="J34" s="15">
        <v>1.511153520058375</v>
      </c>
      <c r="K34" s="15">
        <v>1.442434083236027</v>
      </c>
      <c r="L34" s="15">
        <v>1.8174278603798379</v>
      </c>
      <c r="M34" s="15">
        <v>2.1652488962208269</v>
      </c>
      <c r="N34" s="15">
        <v>2.1565285442534718</v>
      </c>
      <c r="O34" s="15">
        <v>2.057675917358611</v>
      </c>
      <c r="P34" s="15">
        <v>2.201959651448461</v>
      </c>
      <c r="Q34" s="15">
        <v>2.1060601837162949</v>
      </c>
      <c r="R34" s="15">
        <v>2.0894970071057202</v>
      </c>
      <c r="S34" s="15">
        <v>1.856037977860219</v>
      </c>
      <c r="T34" s="15">
        <v>1.4004474610786459</v>
      </c>
      <c r="U34" s="15"/>
      <c r="V34" s="15"/>
      <c r="W34" s="15"/>
      <c r="X34" s="15"/>
    </row>
    <row r="35" spans="1:25" x14ac:dyDescent="0.3">
      <c r="A35" t="s">
        <v>255</v>
      </c>
      <c r="B35">
        <v>4</v>
      </c>
      <c r="C35" t="s">
        <v>5</v>
      </c>
      <c r="D35" t="s">
        <v>477</v>
      </c>
      <c r="E35" s="15">
        <v>0.48968114515191707</v>
      </c>
      <c r="F35" s="15">
        <v>0.47289117252573909</v>
      </c>
      <c r="G35" s="15">
        <v>0.45789318586547872</v>
      </c>
      <c r="H35" s="15">
        <v>0.47580803128531102</v>
      </c>
      <c r="I35" s="15">
        <v>0.54055957538780652</v>
      </c>
      <c r="J35" s="15">
        <v>0.53287569495228915</v>
      </c>
      <c r="K35" s="15">
        <v>0.55404730036778116</v>
      </c>
      <c r="L35" s="15">
        <v>0.46994292972121621</v>
      </c>
      <c r="M35" s="15">
        <v>0.63728081149000104</v>
      </c>
      <c r="N35" s="15">
        <v>0.71199810979999412</v>
      </c>
      <c r="O35" s="15">
        <v>0.83286656935025394</v>
      </c>
      <c r="P35" s="15">
        <v>1.0163893517673099</v>
      </c>
      <c r="Q35" s="15">
        <v>0.84535257345960946</v>
      </c>
      <c r="R35" s="15">
        <v>0.64962963664067608</v>
      </c>
      <c r="S35" s="15">
        <v>0.74287774111859983</v>
      </c>
      <c r="T35" s="15">
        <v>0.95402146015872691</v>
      </c>
      <c r="U35" s="15">
        <v>1.023282869139797</v>
      </c>
      <c r="V35" s="15">
        <v>1.0162525233987889</v>
      </c>
      <c r="W35" s="15">
        <v>1.012233648643807</v>
      </c>
      <c r="X35" s="15">
        <v>1.733341705109122</v>
      </c>
    </row>
    <row r="36" spans="1:25" x14ac:dyDescent="0.3">
      <c r="A36" t="s">
        <v>607</v>
      </c>
      <c r="B36">
        <v>4</v>
      </c>
      <c r="C36" t="s">
        <v>5</v>
      </c>
      <c r="D36" t="s">
        <v>477</v>
      </c>
      <c r="E36" s="15">
        <v>0.98633542669352514</v>
      </c>
      <c r="F36" s="15">
        <v>1.359212868870602</v>
      </c>
      <c r="G36" s="31">
        <v>1.241886575800168</v>
      </c>
      <c r="H36" s="31">
        <v>1.1245602827297341</v>
      </c>
      <c r="I36" s="31">
        <v>1.0072339896593001</v>
      </c>
      <c r="J36" s="31">
        <v>0.88990769658886593</v>
      </c>
      <c r="K36" s="31">
        <v>0.77258140351843196</v>
      </c>
      <c r="L36" s="31">
        <v>0.655255110447998</v>
      </c>
      <c r="M36" s="15">
        <v>0.53792881737756393</v>
      </c>
      <c r="N36" s="31">
        <v>0.58755677906291526</v>
      </c>
      <c r="O36" s="31">
        <v>0.63718474074826648</v>
      </c>
      <c r="P36" s="31">
        <v>0.68681270243361781</v>
      </c>
      <c r="Q36" s="31">
        <v>0.73644066411896913</v>
      </c>
      <c r="R36" s="15">
        <v>0.78606862580432046</v>
      </c>
      <c r="S36" s="15">
        <v>0.76695593998672584</v>
      </c>
      <c r="T36" s="15">
        <v>0.45371731299674561</v>
      </c>
      <c r="U36" s="15"/>
      <c r="V36" s="15"/>
      <c r="W36" s="15"/>
      <c r="X36" s="15"/>
    </row>
    <row r="37" spans="1:25" x14ac:dyDescent="0.3">
      <c r="A37" t="s">
        <v>128</v>
      </c>
      <c r="B37">
        <v>4</v>
      </c>
      <c r="C37" t="s">
        <v>5</v>
      </c>
      <c r="D37" t="s">
        <v>477</v>
      </c>
      <c r="E37" s="15">
        <v>0.6797889274473955</v>
      </c>
      <c r="F37" s="15">
        <v>0.6565381068902052</v>
      </c>
      <c r="G37" s="15">
        <v>0.7765150502357564</v>
      </c>
      <c r="H37" s="15">
        <v>0.6419733321867197</v>
      </c>
      <c r="I37" s="15">
        <v>0.85537384155601992</v>
      </c>
      <c r="J37" s="15">
        <v>1.054717954379458</v>
      </c>
      <c r="K37" s="15">
        <v>1.3955567521627941</v>
      </c>
      <c r="L37" s="15">
        <v>1.272655878764239</v>
      </c>
      <c r="M37" s="15">
        <v>1.3735213028084781</v>
      </c>
      <c r="N37" s="15">
        <v>2.2147729953362338</v>
      </c>
      <c r="O37" s="15">
        <v>2.4229769542592181</v>
      </c>
      <c r="P37" s="15">
        <v>2.1610064794011179</v>
      </c>
      <c r="Q37" s="15">
        <v>2.1289568140694448</v>
      </c>
      <c r="R37" s="15">
        <v>2.380919028385506</v>
      </c>
      <c r="S37" s="15">
        <v>2.4161518926907291</v>
      </c>
      <c r="T37" s="15">
        <v>3.4279024790475141</v>
      </c>
      <c r="U37" s="15">
        <v>2.0661818542620138</v>
      </c>
      <c r="V37" s="15">
        <v>2.0392151645291321</v>
      </c>
      <c r="W37" s="15">
        <v>2.112155972438492</v>
      </c>
      <c r="X37" s="15">
        <v>2.3742987831190132</v>
      </c>
    </row>
    <row r="38" spans="1:25" x14ac:dyDescent="0.3">
      <c r="A38" t="s">
        <v>606</v>
      </c>
      <c r="B38">
        <v>4</v>
      </c>
      <c r="C38" t="s">
        <v>5</v>
      </c>
      <c r="D38" t="s">
        <v>477</v>
      </c>
      <c r="E38" s="15">
        <v>0.36684181757568712</v>
      </c>
      <c r="F38" s="15">
        <v>0.38163363510599102</v>
      </c>
      <c r="G38" s="15">
        <v>0.40295662209253891</v>
      </c>
      <c r="H38" s="15">
        <v>0.46131926975162818</v>
      </c>
      <c r="I38" s="15">
        <v>0.53711060122176302</v>
      </c>
      <c r="J38" s="15">
        <v>0.75731389799185911</v>
      </c>
      <c r="K38" s="15">
        <v>1.117308026173377</v>
      </c>
      <c r="L38" s="15">
        <v>1.8948956106510511</v>
      </c>
      <c r="M38" s="15">
        <v>4.7154450959283878</v>
      </c>
      <c r="N38" s="15">
        <v>3.2293547723927341</v>
      </c>
      <c r="O38" s="15">
        <v>4.2197671765696079</v>
      </c>
      <c r="P38" s="15">
        <v>2.079422388888998</v>
      </c>
      <c r="Q38" s="15">
        <v>2.2611857054267159</v>
      </c>
      <c r="R38" s="15">
        <v>2.19619795737073</v>
      </c>
      <c r="S38" s="15">
        <v>2.284680384959259</v>
      </c>
      <c r="T38" s="15">
        <v>3.0747499435739729</v>
      </c>
      <c r="U38" s="15"/>
      <c r="V38" s="15"/>
      <c r="W38" s="15"/>
      <c r="X38" s="15"/>
    </row>
    <row r="39" spans="1:25" x14ac:dyDescent="0.3">
      <c r="A39" t="s">
        <v>605</v>
      </c>
      <c r="B39">
        <v>4</v>
      </c>
      <c r="C39" t="s">
        <v>5</v>
      </c>
      <c r="D39" t="s">
        <v>477</v>
      </c>
      <c r="E39" s="15">
        <v>1.8287548238435289</v>
      </c>
      <c r="F39" s="15">
        <v>1.368232679910512</v>
      </c>
      <c r="G39" s="31">
        <v>1.5388490341414669</v>
      </c>
      <c r="H39" s="31">
        <v>1.709465388372422</v>
      </c>
      <c r="I39" s="31">
        <v>1.8800817426033771</v>
      </c>
      <c r="J39" s="31">
        <v>2.0506980968343322</v>
      </c>
      <c r="K39" s="31">
        <v>2.2213144510652869</v>
      </c>
      <c r="L39" s="31">
        <v>2.391930805296242</v>
      </c>
      <c r="M39" s="15">
        <v>2.5625471595271971</v>
      </c>
      <c r="N39" s="31">
        <v>2.9002468600517481</v>
      </c>
      <c r="O39" s="31">
        <v>3.2379465605762991</v>
      </c>
      <c r="P39" s="31">
        <v>3.5756462611008502</v>
      </c>
      <c r="Q39" s="31">
        <v>3.9133459616254012</v>
      </c>
      <c r="R39" s="15">
        <v>4.2510456621499522</v>
      </c>
      <c r="S39" s="15">
        <v>4.5799279145288434</v>
      </c>
      <c r="T39" s="15">
        <v>9.2955496540647857</v>
      </c>
      <c r="U39" s="15"/>
      <c r="V39" s="15"/>
      <c r="W39" s="15"/>
      <c r="X39" s="15"/>
    </row>
    <row r="40" spans="1:25" x14ac:dyDescent="0.3">
      <c r="A40" t="s">
        <v>604</v>
      </c>
      <c r="B40">
        <v>4</v>
      </c>
      <c r="C40" t="s">
        <v>5</v>
      </c>
      <c r="D40" t="s">
        <v>477</v>
      </c>
      <c r="E40" s="15">
        <v>0.80644399401212663</v>
      </c>
      <c r="F40" s="15">
        <v>0.82059946375625759</v>
      </c>
      <c r="G40" s="15">
        <v>0.82428147970900334</v>
      </c>
      <c r="H40" s="15">
        <v>0.94883949085424946</v>
      </c>
      <c r="I40" s="15">
        <v>1.0175623385265951</v>
      </c>
      <c r="J40" s="15">
        <v>1.043811894911846</v>
      </c>
      <c r="K40" s="15">
        <v>1.2476675190382229</v>
      </c>
      <c r="L40" s="15">
        <v>1.309018030826294</v>
      </c>
      <c r="M40" s="15">
        <v>1.5173445000735719</v>
      </c>
      <c r="N40" s="15">
        <v>2.2134919134510982</v>
      </c>
      <c r="O40" s="15">
        <v>2.3813623206358709</v>
      </c>
      <c r="P40" s="15">
        <v>2.5940963787410909</v>
      </c>
      <c r="Q40" s="15">
        <v>2.6478216395037482</v>
      </c>
      <c r="R40" s="15">
        <v>2.723927235312007</v>
      </c>
      <c r="S40" s="15">
        <v>2.8474149255224699</v>
      </c>
      <c r="T40" s="15">
        <v>2.552354203064326</v>
      </c>
      <c r="U40" s="15"/>
      <c r="V40" s="15"/>
      <c r="W40" s="15"/>
      <c r="X40" s="15"/>
    </row>
    <row r="41" spans="1:25" x14ac:dyDescent="0.3">
      <c r="A41" t="s">
        <v>603</v>
      </c>
      <c r="B41">
        <v>4</v>
      </c>
      <c r="C41" t="s">
        <v>5</v>
      </c>
      <c r="D41" t="s">
        <v>477</v>
      </c>
      <c r="E41" s="15">
        <v>0.1131516457868891</v>
      </c>
      <c r="F41" s="15">
        <v>0.11446264763553481</v>
      </c>
      <c r="G41" s="15">
        <v>0.12166540213626099</v>
      </c>
      <c r="H41" s="15">
        <v>0.12168688786687119</v>
      </c>
      <c r="I41" s="15">
        <v>0.123563535502848</v>
      </c>
      <c r="J41" s="15">
        <v>0.12685452757510399</v>
      </c>
      <c r="K41" s="15">
        <v>0.13270882777405779</v>
      </c>
      <c r="L41" s="15">
        <v>8.6250882079564509E-2</v>
      </c>
      <c r="M41" s="15">
        <v>7.5247731194788406E-2</v>
      </c>
      <c r="N41" s="31">
        <v>7.5403261619234191E-2</v>
      </c>
      <c r="O41" s="31">
        <v>7.555879204367999E-2</v>
      </c>
      <c r="P41" s="15">
        <v>7.5714322468125775E-2</v>
      </c>
      <c r="Q41" s="15">
        <v>7.6302191502892247E-2</v>
      </c>
      <c r="R41" s="15">
        <v>9.6588213141351867E-2</v>
      </c>
      <c r="S41" s="15">
        <v>8.6767067683859042E-2</v>
      </c>
      <c r="T41" s="15">
        <v>0.1304472506768676</v>
      </c>
      <c r="U41" s="15"/>
      <c r="V41" s="15"/>
      <c r="W41" s="15"/>
      <c r="X41" s="15"/>
    </row>
    <row r="42" spans="1:25" hidden="1" x14ac:dyDescent="0.3">
      <c r="A42" t="s">
        <v>602</v>
      </c>
      <c r="B42">
        <v>4</v>
      </c>
      <c r="C42" t="s">
        <v>5</v>
      </c>
      <c r="D42" t="s">
        <v>477</v>
      </c>
      <c r="E42" s="15"/>
      <c r="F42" s="15"/>
      <c r="G42" s="15"/>
      <c r="H42" s="15"/>
      <c r="I42" s="15"/>
      <c r="J42" s="15"/>
      <c r="K42" s="15"/>
      <c r="L42" s="15"/>
      <c r="M42" s="15"/>
      <c r="N42" s="15"/>
      <c r="O42" s="15"/>
      <c r="P42" s="15"/>
      <c r="Q42" s="15"/>
      <c r="R42" s="15">
        <v>6.030486538850071</v>
      </c>
      <c r="S42" s="15">
        <v>5.6466377371272971</v>
      </c>
      <c r="T42" s="15">
        <v>8.9251766297310926</v>
      </c>
      <c r="U42" s="15">
        <v>9.8813173749404477</v>
      </c>
      <c r="V42" s="15">
        <v>12.36273017563118</v>
      </c>
      <c r="W42" s="15">
        <v>11.062931691906011</v>
      </c>
      <c r="X42" s="15">
        <v>10.062934066760031</v>
      </c>
    </row>
    <row r="43" spans="1:25" x14ac:dyDescent="0.3">
      <c r="A43" t="s">
        <v>179</v>
      </c>
      <c r="B43">
        <v>5</v>
      </c>
      <c r="C43" t="s">
        <v>104</v>
      </c>
      <c r="D43" t="s">
        <v>476</v>
      </c>
      <c r="E43" s="15">
        <v>2.8270032950210968</v>
      </c>
      <c r="F43" s="15">
        <v>3.1426456419026398</v>
      </c>
      <c r="G43" s="15">
        <v>3.2296169114239528</v>
      </c>
      <c r="H43" s="15">
        <v>2.9658369540275511</v>
      </c>
      <c r="I43" s="15">
        <v>2.742625272674712</v>
      </c>
      <c r="J43" s="15">
        <v>2.192164626490591</v>
      </c>
      <c r="K43" s="15">
        <v>2.3967915146999159</v>
      </c>
      <c r="L43" s="15">
        <v>2.7030196303441132</v>
      </c>
      <c r="M43" s="15">
        <v>3.6723918911634841</v>
      </c>
      <c r="N43" s="15">
        <v>3.3976441798852819</v>
      </c>
      <c r="O43" s="15">
        <v>2.4035302829888239</v>
      </c>
      <c r="P43" s="15">
        <v>2.949676854257206</v>
      </c>
      <c r="Q43" s="15">
        <v>3.0566083616353001</v>
      </c>
      <c r="R43" s="15">
        <v>3.1959359454052412</v>
      </c>
      <c r="S43" s="15">
        <v>3.2599159372139028</v>
      </c>
      <c r="T43" s="15">
        <v>3.4843057320382629</v>
      </c>
      <c r="U43" s="15"/>
      <c r="V43" s="15"/>
      <c r="W43" s="15"/>
      <c r="X43" s="15"/>
    </row>
    <row r="44" spans="1:25" x14ac:dyDescent="0.3">
      <c r="A44" t="s">
        <v>601</v>
      </c>
      <c r="B44">
        <v>5</v>
      </c>
      <c r="C44" t="s">
        <v>104</v>
      </c>
      <c r="D44" t="s">
        <v>476</v>
      </c>
      <c r="E44" s="46">
        <v>1.579359341378215</v>
      </c>
      <c r="F44" s="46">
        <v>1.4937005895862681</v>
      </c>
      <c r="G44" s="46">
        <v>1.485933331666287</v>
      </c>
      <c r="H44" s="46">
        <v>1.4567296968514929</v>
      </c>
      <c r="I44" s="46">
        <v>2.319349478736473</v>
      </c>
      <c r="J44" s="46">
        <v>2.087127554315499</v>
      </c>
      <c r="K44" s="46">
        <v>2.4955665364526158</v>
      </c>
      <c r="L44" s="46">
        <v>2.164896170301132</v>
      </c>
      <c r="M44" s="46">
        <v>2.3145668329344629</v>
      </c>
      <c r="N44" s="31">
        <f>M44+($R44-$M44)/5</f>
        <v>2.2843559716009865</v>
      </c>
      <c r="O44" s="31">
        <f>N44+($R44-$M44)/5</f>
        <v>2.2541451102675101</v>
      </c>
      <c r="P44" s="31">
        <f>O44+($R44-$M44)/5</f>
        <v>2.2239342489340337</v>
      </c>
      <c r="Q44" s="31">
        <f>P44+($R44-$M44)/5</f>
        <v>2.1937233876005573</v>
      </c>
      <c r="R44" s="46">
        <v>2.16351252626708</v>
      </c>
      <c r="S44" s="46">
        <v>2.2336800487993331</v>
      </c>
      <c r="T44" s="31">
        <f>S44+($U44-$R44)/2</f>
        <v>2.6810325398563934</v>
      </c>
      <c r="U44" s="46">
        <v>3.0582175083812002</v>
      </c>
      <c r="V44" s="46">
        <v>2.691585340472908</v>
      </c>
      <c r="W44" s="46">
        <v>2.3210087439881311</v>
      </c>
      <c r="X44" s="46">
        <v>1.531980099892831</v>
      </c>
      <c r="Y44" t="s">
        <v>661</v>
      </c>
    </row>
    <row r="45" spans="1:25" x14ac:dyDescent="0.3">
      <c r="A45" t="s">
        <v>230</v>
      </c>
      <c r="B45">
        <v>5</v>
      </c>
      <c r="C45" t="s">
        <v>104</v>
      </c>
      <c r="D45" t="s">
        <v>476</v>
      </c>
      <c r="E45" s="15">
        <v>1.71568466011242</v>
      </c>
      <c r="F45" s="15">
        <v>1.937392193153902</v>
      </c>
      <c r="G45" s="15">
        <v>1.8856403129942361</v>
      </c>
      <c r="H45" s="15">
        <v>1.635573712031666</v>
      </c>
      <c r="I45" s="31">
        <v>1.751546601723285</v>
      </c>
      <c r="J45" s="31">
        <v>1.867519491414904</v>
      </c>
      <c r="K45" s="15">
        <v>1.983492381106523</v>
      </c>
      <c r="L45" s="15">
        <v>1.744007246782419</v>
      </c>
      <c r="M45" s="15">
        <v>2.106764588032366</v>
      </c>
      <c r="N45" s="15">
        <v>1.726727781346741</v>
      </c>
      <c r="O45" s="31">
        <v>1.7582505856816848</v>
      </c>
      <c r="P45" s="31">
        <v>1.7897733900166286</v>
      </c>
      <c r="Q45" s="31">
        <v>1.8212961943515724</v>
      </c>
      <c r="R45" s="31">
        <v>1.8528189986865162</v>
      </c>
      <c r="S45" s="15">
        <v>1.8688656430851609</v>
      </c>
      <c r="T45" s="15">
        <v>1.904066016868869</v>
      </c>
      <c r="U45" s="15"/>
      <c r="V45" s="15"/>
      <c r="W45" s="15"/>
      <c r="X45" s="15"/>
    </row>
    <row r="46" spans="1:25" x14ac:dyDescent="0.3">
      <c r="A46" t="s">
        <v>475</v>
      </c>
      <c r="B46">
        <v>5</v>
      </c>
      <c r="C46" t="s">
        <v>104</v>
      </c>
      <c r="D46" t="s">
        <v>476</v>
      </c>
      <c r="E46" s="15">
        <v>4.0124336395088349</v>
      </c>
      <c r="F46" s="15">
        <v>4.4015415735837893</v>
      </c>
      <c r="G46" s="15">
        <v>4.5173021169938616</v>
      </c>
      <c r="H46" s="15">
        <v>4.3019727997298789</v>
      </c>
      <c r="I46" s="15">
        <v>4.5968063208360439</v>
      </c>
      <c r="J46" s="15">
        <v>4.5297453572119863</v>
      </c>
      <c r="K46" s="15">
        <v>4.385420348086229</v>
      </c>
      <c r="L46" s="15">
        <v>3.2414861250565381</v>
      </c>
      <c r="M46" s="15"/>
      <c r="N46" s="15"/>
      <c r="O46" s="15"/>
      <c r="P46" s="15"/>
      <c r="Q46" s="15"/>
      <c r="R46" s="15"/>
      <c r="S46" s="15"/>
      <c r="T46" s="15"/>
      <c r="U46" s="15"/>
      <c r="V46" s="15"/>
      <c r="W46" s="15"/>
      <c r="X46" s="15"/>
    </row>
    <row r="47" spans="1:25" x14ac:dyDescent="0.3">
      <c r="A47" t="s">
        <v>194</v>
      </c>
      <c r="B47">
        <v>5</v>
      </c>
      <c r="C47" t="s">
        <v>104</v>
      </c>
      <c r="D47" t="s">
        <v>476</v>
      </c>
      <c r="E47" s="15">
        <v>1.6453197226610869</v>
      </c>
      <c r="F47" s="15">
        <v>2.6172444642167521</v>
      </c>
      <c r="G47" s="15">
        <v>2.7217800648613699</v>
      </c>
      <c r="H47" s="15">
        <v>2.3952342255879122</v>
      </c>
      <c r="I47" s="15">
        <v>1.954787418026819</v>
      </c>
      <c r="J47" s="15">
        <v>2.3222528858646441</v>
      </c>
      <c r="K47" s="15">
        <v>2.6979571083567389</v>
      </c>
      <c r="L47" s="15">
        <v>1.5505916303588301</v>
      </c>
      <c r="M47" s="15">
        <v>1.7203078393023401</v>
      </c>
      <c r="N47" s="15">
        <v>1.5102604526763099</v>
      </c>
      <c r="O47" s="15">
        <v>1.948144726644395</v>
      </c>
      <c r="P47" s="15">
        <v>1.9668094917009209</v>
      </c>
      <c r="Q47" s="15">
        <v>1.557298752633594</v>
      </c>
      <c r="R47" s="15">
        <v>0.73548725401214221</v>
      </c>
      <c r="S47" s="15">
        <v>1.991669363926897</v>
      </c>
      <c r="T47" s="15">
        <v>2.0833256543023189</v>
      </c>
      <c r="U47" s="15"/>
      <c r="V47" s="15"/>
      <c r="W47" s="15"/>
      <c r="X47" s="15"/>
    </row>
    <row r="48" spans="1:25" x14ac:dyDescent="0.3">
      <c r="A48" t="s">
        <v>600</v>
      </c>
      <c r="B48">
        <v>5</v>
      </c>
      <c r="C48" t="s">
        <v>104</v>
      </c>
      <c r="D48" t="s">
        <v>476</v>
      </c>
      <c r="E48" s="46">
        <v>3.8315198338541792</v>
      </c>
      <c r="F48" s="46">
        <v>5.1539094415396143</v>
      </c>
      <c r="G48" s="46">
        <v>5.5476612437058286</v>
      </c>
      <c r="H48" s="46">
        <v>5.3119097307895018</v>
      </c>
      <c r="I48" s="46">
        <v>4.7548537997763818</v>
      </c>
      <c r="J48" s="46"/>
      <c r="K48" s="46"/>
      <c r="L48" s="46"/>
      <c r="M48" s="46"/>
      <c r="N48" s="46"/>
      <c r="O48" s="46"/>
      <c r="P48" s="46"/>
      <c r="Q48" s="46"/>
      <c r="R48" s="46"/>
      <c r="S48" s="46"/>
      <c r="T48" s="46"/>
      <c r="U48" s="46"/>
      <c r="V48" s="46"/>
      <c r="W48" s="46"/>
      <c r="X48" s="46"/>
    </row>
    <row r="49" spans="1:25" x14ac:dyDescent="0.3">
      <c r="A49" t="s">
        <v>238</v>
      </c>
      <c r="B49">
        <v>5</v>
      </c>
      <c r="C49" t="s">
        <v>104</v>
      </c>
      <c r="D49" t="s">
        <v>476</v>
      </c>
      <c r="E49" s="15">
        <v>4.7424567701771831</v>
      </c>
      <c r="F49" s="15">
        <v>5.0984866791387597</v>
      </c>
      <c r="G49" s="15">
        <v>5.898198276007685</v>
      </c>
      <c r="H49" s="15">
        <v>5.875555485801609</v>
      </c>
      <c r="I49" s="15">
        <v>5.9664705174767461</v>
      </c>
      <c r="J49" s="15">
        <v>5.6769795993732233</v>
      </c>
      <c r="K49" s="15">
        <v>5.6360758839723584</v>
      </c>
      <c r="L49" s="15">
        <v>4.092576637227145</v>
      </c>
      <c r="M49" s="15">
        <v>7.3222812102707122</v>
      </c>
      <c r="N49" s="15"/>
      <c r="O49" s="15"/>
      <c r="P49" s="15"/>
      <c r="Q49" s="15"/>
      <c r="R49" s="15"/>
      <c r="S49" s="15"/>
      <c r="T49" s="15"/>
      <c r="U49" s="15"/>
      <c r="V49" s="15"/>
      <c r="W49" s="15"/>
      <c r="X49" s="15"/>
    </row>
    <row r="50" spans="1:25" x14ac:dyDescent="0.3">
      <c r="A50" t="s">
        <v>599</v>
      </c>
      <c r="B50">
        <v>5</v>
      </c>
      <c r="C50" t="s">
        <v>104</v>
      </c>
      <c r="D50" t="s">
        <v>476</v>
      </c>
      <c r="E50" s="15">
        <v>0.88392053700400908</v>
      </c>
      <c r="F50" s="15">
        <v>0.7874246374806575</v>
      </c>
      <c r="G50" s="15">
        <v>1.027641673388088</v>
      </c>
      <c r="H50" s="15">
        <v>1.0138170364576791</v>
      </c>
      <c r="I50" s="15">
        <v>1.150370679113544</v>
      </c>
      <c r="J50" s="15">
        <v>1.010218151541594</v>
      </c>
      <c r="K50" s="15">
        <v>1.213195601755646</v>
      </c>
      <c r="L50" s="15">
        <v>1.3062117785934519</v>
      </c>
      <c r="M50" s="15">
        <v>1.1443880583056081</v>
      </c>
      <c r="N50" s="15">
        <v>1.221458867187198</v>
      </c>
      <c r="O50" s="15">
        <v>1.3637280669299039</v>
      </c>
      <c r="P50" s="15">
        <v>1.490562192314423</v>
      </c>
      <c r="Q50" s="15">
        <v>1.422653511211027</v>
      </c>
      <c r="R50" s="15">
        <v>1.417411073852618</v>
      </c>
      <c r="S50" s="15">
        <v>1.440659065931758</v>
      </c>
      <c r="T50" s="15">
        <v>2.3181506685467022</v>
      </c>
      <c r="U50" s="15">
        <v>2.483124438366473</v>
      </c>
      <c r="V50" s="15">
        <v>2.2068726848637992</v>
      </c>
      <c r="W50" s="15">
        <v>1.929119187773398</v>
      </c>
      <c r="X50" s="15">
        <v>1.598886518884868</v>
      </c>
    </row>
    <row r="51" spans="1:25" x14ac:dyDescent="0.3">
      <c r="A51" t="s">
        <v>52</v>
      </c>
      <c r="B51">
        <v>5</v>
      </c>
      <c r="C51" t="s">
        <v>104</v>
      </c>
      <c r="D51" t="s">
        <v>476</v>
      </c>
      <c r="E51" s="15">
        <v>0.90056300835608938</v>
      </c>
      <c r="F51" s="15">
        <v>0.79649858537262375</v>
      </c>
      <c r="G51" s="15">
        <v>0.73951364721047752</v>
      </c>
      <c r="H51" s="15">
        <v>0.7070125938231423</v>
      </c>
      <c r="I51" s="15">
        <v>0.75500319272405103</v>
      </c>
      <c r="J51" s="15">
        <v>0.88296661817018607</v>
      </c>
      <c r="K51" s="15">
        <v>0.70777966241506107</v>
      </c>
      <c r="L51" s="15">
        <v>1.251711052258323</v>
      </c>
      <c r="M51" s="15">
        <v>0</v>
      </c>
      <c r="N51" s="15">
        <v>0.68864422509204681</v>
      </c>
      <c r="O51" s="15">
        <v>0.89071023168336494</v>
      </c>
      <c r="P51" s="15">
        <v>1.0819119136073301</v>
      </c>
      <c r="Q51" s="15">
        <v>0.9898151728752097</v>
      </c>
      <c r="R51" s="15">
        <v>0.88721781962348045</v>
      </c>
      <c r="S51" s="15">
        <v>0.94234530254740845</v>
      </c>
      <c r="T51" s="15">
        <v>2.0153527982089439</v>
      </c>
      <c r="U51" s="15"/>
      <c r="V51" s="15"/>
      <c r="W51" s="15"/>
      <c r="X51" s="15"/>
    </row>
    <row r="52" spans="1:25" x14ac:dyDescent="0.3">
      <c r="A52" t="s">
        <v>598</v>
      </c>
      <c r="B52">
        <v>5</v>
      </c>
      <c r="C52" t="s">
        <v>104</v>
      </c>
      <c r="D52" t="s">
        <v>476</v>
      </c>
      <c r="E52" s="15">
        <v>2.0256454146200218</v>
      </c>
      <c r="F52" s="15">
        <v>1.955164779412238</v>
      </c>
      <c r="G52" s="15">
        <v>3.220649298142277</v>
      </c>
      <c r="H52" s="15">
        <v>2.9056586031125891</v>
      </c>
      <c r="I52" s="15">
        <v>3.0224009917284538</v>
      </c>
      <c r="J52" s="15">
        <v>2.803967837459088</v>
      </c>
      <c r="K52" s="15">
        <v>2.6803149445240022</v>
      </c>
      <c r="L52" s="15">
        <v>2.533041105294056</v>
      </c>
      <c r="M52" s="15">
        <v>2.987928030647935</v>
      </c>
      <c r="N52" s="31">
        <v>2.9123903322940028</v>
      </c>
      <c r="O52" s="31">
        <v>2.8368526339400706</v>
      </c>
      <c r="P52" s="15">
        <v>2.7613149355861388</v>
      </c>
      <c r="Q52" s="15">
        <v>2.8937001054706331</v>
      </c>
      <c r="R52" s="15">
        <v>3.2666967126015041</v>
      </c>
      <c r="S52" s="15">
        <v>5.3401685706050754</v>
      </c>
      <c r="T52" s="15">
        <v>6.3721491491247866</v>
      </c>
      <c r="U52" s="15">
        <v>3.4371987746520918</v>
      </c>
      <c r="V52" s="15">
        <v>3.6874605704646481</v>
      </c>
      <c r="W52" s="15">
        <v>2.662870891390567</v>
      </c>
      <c r="X52" s="15">
        <v>3.2620767439641658</v>
      </c>
    </row>
    <row r="53" spans="1:25" hidden="1" x14ac:dyDescent="0.3">
      <c r="A53" t="s">
        <v>597</v>
      </c>
      <c r="B53">
        <v>5</v>
      </c>
      <c r="C53" t="s">
        <v>104</v>
      </c>
      <c r="D53" t="s">
        <v>476</v>
      </c>
      <c r="E53" s="15"/>
      <c r="F53" s="15"/>
      <c r="G53" s="15"/>
      <c r="H53" s="15"/>
      <c r="I53" s="15"/>
      <c r="J53" s="15"/>
      <c r="K53" s="15">
        <v>1.581764402529481</v>
      </c>
      <c r="L53" s="15">
        <v>1.366973267816797</v>
      </c>
      <c r="M53" s="15">
        <v>1.380486557864913</v>
      </c>
      <c r="N53" s="31">
        <v>1.6298695655385471</v>
      </c>
      <c r="O53" s="31">
        <v>1.879252573212181</v>
      </c>
      <c r="P53" s="31">
        <v>2.1286355808858151</v>
      </c>
      <c r="Q53" s="31">
        <v>2.3780185885594491</v>
      </c>
      <c r="R53" s="15">
        <v>2.6274015962330832</v>
      </c>
      <c r="S53" s="15">
        <v>2.877990268906089</v>
      </c>
      <c r="T53" s="31">
        <v>2.7219307472602838</v>
      </c>
      <c r="U53" s="15">
        <v>2.5658712256144791</v>
      </c>
      <c r="V53" s="15">
        <v>2.2821147438048919</v>
      </c>
      <c r="W53" s="15">
        <v>2.2112549228251339</v>
      </c>
      <c r="X53" s="15">
        <v>1.296953213714499</v>
      </c>
    </row>
    <row r="54" spans="1:25" x14ac:dyDescent="0.3">
      <c r="A54" t="s">
        <v>31</v>
      </c>
      <c r="B54">
        <v>5</v>
      </c>
      <c r="C54" t="s">
        <v>104</v>
      </c>
      <c r="D54" t="s">
        <v>476</v>
      </c>
      <c r="E54" s="15">
        <v>0.91251353040295924</v>
      </c>
      <c r="F54" s="15">
        <v>0.7905295258708589</v>
      </c>
      <c r="G54" s="15">
        <v>0.8713341861490288</v>
      </c>
      <c r="H54" s="15">
        <v>0.98315560947742209</v>
      </c>
      <c r="I54" s="15">
        <v>0.97840791385690984</v>
      </c>
      <c r="J54" s="15">
        <v>0.90808371277909727</v>
      </c>
      <c r="K54" s="15">
        <v>0.91405176178422609</v>
      </c>
      <c r="L54" s="15">
        <v>1.15269410490791</v>
      </c>
      <c r="M54" s="15">
        <v>1.3014849910271</v>
      </c>
      <c r="N54" s="15">
        <v>1.303081535242657</v>
      </c>
      <c r="O54" s="15">
        <v>1.913306441821633</v>
      </c>
      <c r="P54" s="15">
        <v>1.7106303501628271</v>
      </c>
      <c r="Q54" s="15">
        <v>1.5317693225014111</v>
      </c>
      <c r="R54" s="15">
        <v>1.4944411339236801</v>
      </c>
      <c r="S54" s="15">
        <v>1.506591352912932</v>
      </c>
      <c r="T54" s="15">
        <v>1.447875497558359</v>
      </c>
      <c r="U54" s="15">
        <v>1.183749104398776</v>
      </c>
      <c r="V54" s="15">
        <v>1.027243589056233</v>
      </c>
      <c r="W54" s="15">
        <v>1.0018245869946469</v>
      </c>
      <c r="X54" s="15">
        <v>1.076746310639997</v>
      </c>
    </row>
    <row r="55" spans="1:25" x14ac:dyDescent="0.3">
      <c r="A55" t="s">
        <v>654</v>
      </c>
      <c r="B55">
        <v>6</v>
      </c>
      <c r="C55" t="s">
        <v>629</v>
      </c>
      <c r="D55" t="s">
        <v>474</v>
      </c>
      <c r="E55" s="15">
        <v>2.9160236443782401</v>
      </c>
      <c r="F55" s="15">
        <v>3.1376431300363992</v>
      </c>
      <c r="G55" s="15">
        <v>3.437831927814023</v>
      </c>
      <c r="H55" s="15">
        <v>3.3406400418899711</v>
      </c>
      <c r="I55" s="15">
        <v>3.4283246670451089</v>
      </c>
      <c r="J55" s="15">
        <v>2.1447848096712079</v>
      </c>
      <c r="K55" s="15">
        <v>1.995292423109319</v>
      </c>
      <c r="L55" s="15">
        <v>1.3409314273650319</v>
      </c>
      <c r="M55" s="15">
        <v>2.1365304974411048</v>
      </c>
      <c r="N55" s="31">
        <v>2.4279450643049256</v>
      </c>
      <c r="O55" s="31">
        <v>2.7193596311687469</v>
      </c>
      <c r="P55" s="31">
        <v>3.0107741980325677</v>
      </c>
      <c r="Q55" s="31">
        <v>3.302188764896389</v>
      </c>
      <c r="R55" s="15">
        <v>3.5936033317602099</v>
      </c>
      <c r="S55" s="15">
        <v>4.4480625330306296</v>
      </c>
      <c r="T55" s="15">
        <v>3.6123144378301659</v>
      </c>
      <c r="U55" s="15"/>
      <c r="V55" s="15"/>
      <c r="W55" s="15"/>
      <c r="X55" s="15"/>
    </row>
    <row r="56" spans="1:25" hidden="1" x14ac:dyDescent="0.3">
      <c r="A56" t="s">
        <v>656</v>
      </c>
      <c r="B56">
        <v>6</v>
      </c>
      <c r="C56" t="s">
        <v>122</v>
      </c>
      <c r="D56" t="s">
        <v>474</v>
      </c>
      <c r="E56" s="15"/>
      <c r="F56" s="15"/>
      <c r="G56" s="15"/>
      <c r="H56" s="15"/>
      <c r="I56" s="15"/>
      <c r="J56" s="15"/>
      <c r="K56" s="15"/>
      <c r="L56" s="15"/>
      <c r="M56" s="15"/>
      <c r="N56" s="15"/>
      <c r="O56" s="15"/>
      <c r="P56" s="15"/>
      <c r="Q56" s="15"/>
      <c r="R56" s="15">
        <v>2.4978818066120132</v>
      </c>
      <c r="S56" s="15">
        <v>2.897801524152869</v>
      </c>
      <c r="T56" s="31">
        <v>2.5638016676238937</v>
      </c>
      <c r="U56" s="15">
        <v>2.229801811094918</v>
      </c>
      <c r="V56" s="15">
        <v>1.7445911397436711</v>
      </c>
      <c r="W56" s="15">
        <v>1.4629518193409179</v>
      </c>
      <c r="X56" s="15">
        <v>0.95148421270871042</v>
      </c>
    </row>
    <row r="57" spans="1:25" x14ac:dyDescent="0.3">
      <c r="A57" t="s">
        <v>595</v>
      </c>
      <c r="B57">
        <v>6</v>
      </c>
      <c r="C57" t="s">
        <v>122</v>
      </c>
      <c r="D57" t="s">
        <v>474</v>
      </c>
      <c r="E57" s="15">
        <v>2.2509120759451711</v>
      </c>
      <c r="F57" s="15">
        <v>2.3266919049639618</v>
      </c>
      <c r="G57" s="15">
        <v>2.4286464638178842</v>
      </c>
      <c r="H57" s="15">
        <v>1.893575576103731</v>
      </c>
      <c r="I57" s="15">
        <v>2.240335638146016</v>
      </c>
      <c r="J57" s="15">
        <v>2.3484973725955149</v>
      </c>
      <c r="K57" s="15">
        <v>2.525069344153692</v>
      </c>
      <c r="L57" s="15">
        <v>2.382905915966643</v>
      </c>
      <c r="M57" s="15">
        <v>1.7236690146056191</v>
      </c>
      <c r="N57" s="15">
        <v>1.690806867833764</v>
      </c>
      <c r="O57" s="15">
        <v>1.916587556312578</v>
      </c>
      <c r="P57" s="15">
        <v>1.863231759112822</v>
      </c>
      <c r="Q57" s="15">
        <v>1.3346073583105571</v>
      </c>
      <c r="R57" s="15">
        <v>1.537783108520075</v>
      </c>
      <c r="S57" s="15">
        <v>1.7415675107591779</v>
      </c>
      <c r="T57" s="15">
        <v>1.8700810742060709</v>
      </c>
      <c r="U57" s="31">
        <v>1.7125182926992459</v>
      </c>
      <c r="V57" s="31">
        <v>1.5549555111924209</v>
      </c>
      <c r="W57" s="31">
        <v>1.3973927296855959</v>
      </c>
      <c r="X57" s="15">
        <v>1.2398299481787709</v>
      </c>
    </row>
    <row r="58" spans="1:25" x14ac:dyDescent="0.3">
      <c r="A58" t="s">
        <v>222</v>
      </c>
      <c r="B58">
        <v>6</v>
      </c>
      <c r="C58" t="s">
        <v>122</v>
      </c>
      <c r="D58" t="s">
        <v>474</v>
      </c>
      <c r="E58" s="15">
        <v>1.3900625633404999</v>
      </c>
      <c r="F58" s="15">
        <v>1.7016822422516791</v>
      </c>
      <c r="G58" s="15">
        <v>1.477467324966405</v>
      </c>
      <c r="H58" s="15">
        <v>1.5574842460012961</v>
      </c>
      <c r="I58" s="15">
        <v>1.4999131743604699</v>
      </c>
      <c r="J58" s="15">
        <v>1.5274320482405459</v>
      </c>
      <c r="K58" s="15">
        <v>1.924423761270587</v>
      </c>
      <c r="L58" s="15">
        <v>2.403844950333383</v>
      </c>
      <c r="M58" s="15">
        <v>1.788295567784234</v>
      </c>
      <c r="N58" s="31">
        <v>1.8307192839401594</v>
      </c>
      <c r="O58" s="31">
        <v>1.8731430000960849</v>
      </c>
      <c r="P58" s="31">
        <v>1.9155667162520102</v>
      </c>
      <c r="Q58" s="31">
        <v>1.9579904324079356</v>
      </c>
      <c r="R58" s="15">
        <v>2.0004141485638609</v>
      </c>
      <c r="S58" s="15">
        <v>1.9760807940375611</v>
      </c>
      <c r="T58" s="15">
        <v>2.8862744294862499</v>
      </c>
      <c r="U58" s="31">
        <v>2.5363278829520568</v>
      </c>
      <c r="V58" s="31">
        <v>2.1863813364178641</v>
      </c>
      <c r="W58" s="31">
        <v>1.836434789883671</v>
      </c>
      <c r="X58" s="15">
        <v>1.4864882433494779</v>
      </c>
    </row>
    <row r="59" spans="1:25" x14ac:dyDescent="0.3">
      <c r="A59" t="s">
        <v>57</v>
      </c>
      <c r="B59">
        <v>6</v>
      </c>
      <c r="C59" t="s">
        <v>122</v>
      </c>
      <c r="D59" t="s">
        <v>474</v>
      </c>
      <c r="E59" s="15">
        <v>0.96580843749267409</v>
      </c>
      <c r="F59" s="15">
        <v>0.93417980302195458</v>
      </c>
      <c r="G59" s="15">
        <v>1.017399882898155</v>
      </c>
      <c r="H59" s="15">
        <v>0.97416327616986365</v>
      </c>
      <c r="I59" s="15">
        <v>1.080153097078657</v>
      </c>
      <c r="J59" s="15">
        <v>1.0509656453224689</v>
      </c>
      <c r="K59" s="15">
        <v>1.1472513109377649</v>
      </c>
      <c r="L59" s="15">
        <v>1.096953924310055</v>
      </c>
      <c r="M59" s="15">
        <v>1.0331114420091021</v>
      </c>
      <c r="N59" s="15">
        <v>0.99821002491238586</v>
      </c>
      <c r="O59" s="15">
        <v>1.028873557556073</v>
      </c>
      <c r="P59" s="15">
        <v>1.2930526899409569</v>
      </c>
      <c r="Q59" s="15">
        <v>1.3489611126830221</v>
      </c>
      <c r="R59" s="15">
        <v>1.5268847454991581</v>
      </c>
      <c r="S59" s="15">
        <v>1.462655874687935</v>
      </c>
      <c r="T59" s="15">
        <v>1.4572644423938941</v>
      </c>
      <c r="U59" s="15">
        <v>1.6583823880183051</v>
      </c>
      <c r="V59" s="15">
        <v>1.712563320200255</v>
      </c>
      <c r="W59" s="15">
        <v>1.6534530462666051</v>
      </c>
      <c r="X59" s="15">
        <v>1.4927768189293</v>
      </c>
    </row>
    <row r="60" spans="1:25" hidden="1" x14ac:dyDescent="0.3">
      <c r="A60" t="s">
        <v>535</v>
      </c>
      <c r="B60">
        <v>6</v>
      </c>
      <c r="C60" t="s">
        <v>122</v>
      </c>
      <c r="D60" t="s">
        <v>474</v>
      </c>
      <c r="E60" s="46"/>
      <c r="F60" s="46"/>
      <c r="G60" s="46"/>
      <c r="H60" s="46"/>
      <c r="I60" s="46"/>
      <c r="J60" s="46"/>
      <c r="K60" s="46">
        <v>2.4525279570219221</v>
      </c>
      <c r="L60" s="46">
        <v>2.4216604631383771</v>
      </c>
      <c r="M60" s="46">
        <v>3.269385487543945</v>
      </c>
      <c r="N60" s="31">
        <v>3.2128291202575738</v>
      </c>
      <c r="O60" s="31">
        <v>3.1562727529712031</v>
      </c>
      <c r="P60" s="31">
        <v>3.099716385684832</v>
      </c>
      <c r="Q60" s="31">
        <v>3.0431600183984608</v>
      </c>
      <c r="R60" s="46">
        <v>2.9866036511120901</v>
      </c>
      <c r="S60" s="46">
        <v>3.4007695401767619</v>
      </c>
      <c r="T60" s="31">
        <v>2.9713315874166439</v>
      </c>
      <c r="U60" s="31">
        <v>2.541893634656526</v>
      </c>
      <c r="V60" s="31">
        <v>2.112455681896408</v>
      </c>
      <c r="W60" s="31">
        <v>1.68301772913629</v>
      </c>
      <c r="X60" s="46">
        <v>1.253579776376172</v>
      </c>
      <c r="Y60" t="s">
        <v>655</v>
      </c>
    </row>
    <row r="61" spans="1:25" x14ac:dyDescent="0.3">
      <c r="A61" t="s">
        <v>420</v>
      </c>
      <c r="B61">
        <v>6</v>
      </c>
      <c r="C61" t="s">
        <v>122</v>
      </c>
      <c r="D61" t="s">
        <v>474</v>
      </c>
      <c r="E61" s="15">
        <v>2.5070889253183051</v>
      </c>
      <c r="F61" s="15">
        <v>2.5935885022816989</v>
      </c>
      <c r="G61" s="15">
        <v>2.884497195095912</v>
      </c>
      <c r="H61" s="15">
        <v>2.583739018625939</v>
      </c>
      <c r="I61" s="15">
        <v>2.8222087921458661</v>
      </c>
      <c r="J61" s="15">
        <v>2.0449115776668831</v>
      </c>
      <c r="K61" s="15">
        <v>2.205072866001311</v>
      </c>
      <c r="L61" s="15">
        <v>1.970044702534737</v>
      </c>
      <c r="M61" s="15">
        <v>1.975473785074394</v>
      </c>
      <c r="N61" s="31">
        <v>1.9310528553511925</v>
      </c>
      <c r="O61" s="31">
        <v>1.8866319256279911</v>
      </c>
      <c r="P61" s="31">
        <v>1.8422109959047899</v>
      </c>
      <c r="Q61" s="31">
        <v>1.7977900661815884</v>
      </c>
      <c r="R61" s="15">
        <v>1.753369136458387</v>
      </c>
      <c r="S61" s="15">
        <v>2.2963035824156841</v>
      </c>
      <c r="T61" s="15">
        <v>2.3077017477767421</v>
      </c>
      <c r="U61" s="15"/>
      <c r="V61" s="15"/>
      <c r="W61" s="15"/>
      <c r="X61" s="15"/>
    </row>
    <row r="62" spans="1:25" x14ac:dyDescent="0.3">
      <c r="A62" t="s">
        <v>594</v>
      </c>
      <c r="B62">
        <v>6</v>
      </c>
      <c r="C62" t="s">
        <v>122</v>
      </c>
      <c r="D62" t="s">
        <v>474</v>
      </c>
      <c r="E62" s="15">
        <v>2.0684751678080819</v>
      </c>
      <c r="F62" s="15">
        <v>2.457759723430708</v>
      </c>
      <c r="G62" s="15">
        <v>1.898015519769652</v>
      </c>
      <c r="H62" s="15">
        <v>1.842125811072906</v>
      </c>
      <c r="I62" s="31">
        <v>1.5370344734568411</v>
      </c>
      <c r="J62" s="31">
        <v>1.231943135840776</v>
      </c>
      <c r="K62" s="31">
        <v>0.92685179822471098</v>
      </c>
      <c r="L62" s="15">
        <v>0.62176046060864598</v>
      </c>
      <c r="M62" s="15">
        <v>1.6045000853400091</v>
      </c>
      <c r="N62" s="31">
        <v>1.7185075443645701</v>
      </c>
      <c r="O62" s="31">
        <v>1.8325150033891311</v>
      </c>
      <c r="P62" s="31">
        <v>1.9465224624136921</v>
      </c>
      <c r="Q62" s="31">
        <v>2.0605299214382531</v>
      </c>
      <c r="R62" s="15">
        <v>2.1745373804628141</v>
      </c>
      <c r="S62" s="15">
        <v>0.82075607803733608</v>
      </c>
      <c r="T62" s="15">
        <v>1.601574349042783</v>
      </c>
      <c r="U62" s="15"/>
      <c r="V62" s="15"/>
      <c r="W62" s="15"/>
      <c r="X62" s="15"/>
    </row>
    <row r="63" spans="1:25" x14ac:dyDescent="0.3">
      <c r="A63" t="s">
        <v>593</v>
      </c>
      <c r="B63">
        <v>6</v>
      </c>
      <c r="C63" t="s">
        <v>122</v>
      </c>
      <c r="D63" t="s">
        <v>474</v>
      </c>
      <c r="E63" s="15">
        <v>4.0319519140686602</v>
      </c>
      <c r="F63" s="15">
        <v>4.0298111041770488</v>
      </c>
      <c r="G63" s="15">
        <v>4.0506749226375467</v>
      </c>
      <c r="H63" s="15">
        <v>3.4983894255064181</v>
      </c>
      <c r="I63" s="15">
        <v>2.924559610098624</v>
      </c>
      <c r="J63" s="15">
        <v>2.365560270197427</v>
      </c>
      <c r="K63" s="15">
        <v>2.3530639254056158</v>
      </c>
      <c r="L63" s="15">
        <v>1.5672675230524331</v>
      </c>
      <c r="M63" s="15">
        <v>3.0163113244643518</v>
      </c>
      <c r="N63" s="31">
        <v>3.2034828520990106</v>
      </c>
      <c r="O63" s="31">
        <v>3.3906543797336699</v>
      </c>
      <c r="P63" s="31">
        <v>3.5778259073683287</v>
      </c>
      <c r="Q63" s="31">
        <v>3.7649974350029876</v>
      </c>
      <c r="R63" s="15">
        <v>3.9521689626376468</v>
      </c>
      <c r="S63" s="15">
        <v>4.204683535221835</v>
      </c>
      <c r="T63" s="15">
        <v>0.77795646480185354</v>
      </c>
      <c r="U63" s="15"/>
      <c r="V63" s="15"/>
      <c r="W63" s="15"/>
      <c r="X63" s="15"/>
    </row>
    <row r="64" spans="1:25" x14ac:dyDescent="0.3">
      <c r="A64" t="s">
        <v>187</v>
      </c>
      <c r="B64">
        <v>6</v>
      </c>
      <c r="C64" t="s">
        <v>122</v>
      </c>
      <c r="D64" t="s">
        <v>474</v>
      </c>
      <c r="E64" s="15">
        <v>1.98041000451524</v>
      </c>
      <c r="F64" s="15">
        <v>1.9627557706555121</v>
      </c>
      <c r="G64" s="15">
        <v>1.9442753002838851</v>
      </c>
      <c r="H64" s="15">
        <v>1.683966974447793</v>
      </c>
      <c r="I64" s="15">
        <v>1.6777522339737421</v>
      </c>
      <c r="J64" s="15">
        <v>1.387595166002668</v>
      </c>
      <c r="K64" s="15">
        <v>1.471849298238801</v>
      </c>
      <c r="L64" s="15">
        <v>1.333829505377603</v>
      </c>
      <c r="M64" s="15">
        <v>1.4441269236104091</v>
      </c>
      <c r="N64" s="31">
        <v>1.4094082474011862</v>
      </c>
      <c r="O64" s="31">
        <v>1.3746895711919636</v>
      </c>
      <c r="P64" s="31">
        <v>1.3399708949827407</v>
      </c>
      <c r="Q64" s="31">
        <v>1.3052522187735178</v>
      </c>
      <c r="R64" s="15">
        <v>1.270533542564295</v>
      </c>
      <c r="S64" s="15">
        <v>1.0690261149678379</v>
      </c>
      <c r="T64" s="15">
        <v>0.89965062745948632</v>
      </c>
      <c r="U64" s="15"/>
      <c r="V64" s="15"/>
      <c r="W64" s="15"/>
      <c r="X64" s="15"/>
    </row>
    <row r="65" spans="1:25" hidden="1" x14ac:dyDescent="0.3">
      <c r="A65" t="s">
        <v>592</v>
      </c>
      <c r="B65">
        <v>6</v>
      </c>
      <c r="C65" t="s">
        <v>122</v>
      </c>
      <c r="D65" t="s">
        <v>474</v>
      </c>
      <c r="E65" s="15"/>
      <c r="F65" s="15"/>
      <c r="G65" s="15"/>
      <c r="H65" s="15"/>
      <c r="I65" s="15"/>
      <c r="J65" s="15"/>
      <c r="K65" s="15">
        <v>3.3214903546178589</v>
      </c>
      <c r="L65" s="15">
        <v>2.4756057854968021</v>
      </c>
      <c r="M65" s="15">
        <v>2.252036818756384</v>
      </c>
      <c r="N65" s="31">
        <v>2.9677573655543759</v>
      </c>
      <c r="O65" s="31">
        <v>3.6834779123523678</v>
      </c>
      <c r="P65" s="31">
        <v>4.3991984591503597</v>
      </c>
      <c r="Q65" s="31">
        <v>5.1149190059483516</v>
      </c>
      <c r="R65" s="15">
        <v>5.8306395527463426</v>
      </c>
      <c r="S65" s="15">
        <v>5.7613413761354746</v>
      </c>
      <c r="T65" s="15"/>
      <c r="U65" s="15"/>
      <c r="V65" s="15"/>
      <c r="W65" s="15"/>
      <c r="X65" s="15"/>
    </row>
    <row r="66" spans="1:25" x14ac:dyDescent="0.3">
      <c r="A66" t="s">
        <v>591</v>
      </c>
      <c r="B66">
        <v>6</v>
      </c>
      <c r="C66" t="s">
        <v>122</v>
      </c>
      <c r="D66" t="s">
        <v>474</v>
      </c>
      <c r="E66" s="15">
        <v>4.0276372820321642</v>
      </c>
      <c r="F66" s="15">
        <v>4.1882200607875406</v>
      </c>
      <c r="G66" s="15">
        <v>3.84726971791155</v>
      </c>
      <c r="H66" s="15">
        <v>3.4703440056254111</v>
      </c>
      <c r="I66" s="15">
        <v>3.5551342937669221</v>
      </c>
      <c r="J66" s="15">
        <v>3.1461528752367931</v>
      </c>
      <c r="K66" s="15">
        <v>2.9837858056043638</v>
      </c>
      <c r="L66" s="15">
        <v>2.946852770254579</v>
      </c>
      <c r="M66" s="15">
        <v>3.1676673894298419</v>
      </c>
      <c r="N66" s="31">
        <v>3.5527777748962288</v>
      </c>
      <c r="O66" s="31">
        <v>3.9378881603626157</v>
      </c>
      <c r="P66" s="31">
        <v>4.3229985458290034</v>
      </c>
      <c r="Q66" s="31">
        <v>4.7081089312953903</v>
      </c>
      <c r="R66" s="15">
        <v>5.0932193167617772</v>
      </c>
      <c r="S66" s="15">
        <v>4.8445544236828244</v>
      </c>
      <c r="T66" s="15">
        <v>3.9598922927723241</v>
      </c>
      <c r="U66" s="15"/>
      <c r="V66" s="15"/>
      <c r="W66" s="15"/>
      <c r="X66" s="15"/>
    </row>
    <row r="67" spans="1:25" hidden="1" x14ac:dyDescent="0.3">
      <c r="A67" t="s">
        <v>590</v>
      </c>
      <c r="B67">
        <v>7</v>
      </c>
      <c r="C67" t="s">
        <v>576</v>
      </c>
      <c r="D67" t="s">
        <v>460</v>
      </c>
      <c r="E67" s="15"/>
      <c r="F67" s="15"/>
      <c r="G67" s="15"/>
      <c r="H67" s="15"/>
      <c r="I67" s="15"/>
      <c r="J67" s="15"/>
      <c r="K67" s="15"/>
      <c r="L67" s="15"/>
      <c r="M67" s="15"/>
      <c r="N67" s="15">
        <v>0.6801768799477409</v>
      </c>
      <c r="O67" s="15">
        <v>1.000173614780314</v>
      </c>
      <c r="P67" s="15">
        <v>1.3350231134767441</v>
      </c>
      <c r="Q67" s="15">
        <v>1.197479991159492</v>
      </c>
      <c r="R67" s="15">
        <v>1.091361952248556</v>
      </c>
      <c r="S67" s="15">
        <v>0.89944521112223208</v>
      </c>
      <c r="T67" s="15"/>
      <c r="U67" s="15"/>
      <c r="V67" s="15"/>
      <c r="W67" s="15"/>
      <c r="X67" s="15"/>
    </row>
    <row r="68" spans="1:25" x14ac:dyDescent="0.3">
      <c r="A68" t="s">
        <v>589</v>
      </c>
      <c r="B68">
        <v>7</v>
      </c>
      <c r="C68" t="s">
        <v>576</v>
      </c>
      <c r="D68" t="s">
        <v>470</v>
      </c>
      <c r="E68" s="15">
        <v>0.42112482888739072</v>
      </c>
      <c r="F68" s="15">
        <v>0.47679188305655201</v>
      </c>
      <c r="G68" s="15">
        <v>0.54281735418936738</v>
      </c>
      <c r="H68" s="15">
        <v>0.54582309664566053</v>
      </c>
      <c r="I68" s="15">
        <v>0.63097866442337991</v>
      </c>
      <c r="J68" s="15">
        <v>0.7055310185015008</v>
      </c>
      <c r="K68" s="15">
        <v>0.71700967429418383</v>
      </c>
      <c r="L68" s="15">
        <v>0.59106082300200513</v>
      </c>
      <c r="M68" s="15">
        <v>0.58959142291401279</v>
      </c>
      <c r="N68" s="15">
        <v>0.77013202187347274</v>
      </c>
      <c r="O68" s="15">
        <v>0.81719377449806563</v>
      </c>
      <c r="P68" s="15">
        <v>0.86919522584380082</v>
      </c>
      <c r="Q68" s="15">
        <v>0.95769110006064606</v>
      </c>
      <c r="R68" s="15">
        <v>0.86134263737864813</v>
      </c>
      <c r="S68" s="15">
        <v>0.93729238007229809</v>
      </c>
      <c r="T68" s="15">
        <v>1.15741887475844</v>
      </c>
      <c r="U68" s="15">
        <v>0.97536241184810124</v>
      </c>
      <c r="V68" s="15">
        <v>0.70553783709902373</v>
      </c>
      <c r="W68" s="15">
        <v>0.38722297927535188</v>
      </c>
      <c r="X68" s="15">
        <v>0.33046073974390883</v>
      </c>
    </row>
    <row r="69" spans="1:25" x14ac:dyDescent="0.3">
      <c r="A69" t="s">
        <v>588</v>
      </c>
      <c r="B69">
        <v>7</v>
      </c>
      <c r="C69" t="s">
        <v>576</v>
      </c>
      <c r="D69" t="s">
        <v>466</v>
      </c>
      <c r="E69" s="15">
        <v>1.520530296070165</v>
      </c>
      <c r="F69" s="15">
        <v>1.4296716921061381</v>
      </c>
      <c r="G69" s="15">
        <v>1.282310683398294</v>
      </c>
      <c r="H69" s="15">
        <v>1.2001398580901601</v>
      </c>
      <c r="I69" s="15">
        <v>1.150617103483434</v>
      </c>
      <c r="J69" s="15">
        <v>0.66687738632708304</v>
      </c>
      <c r="K69" s="15">
        <v>0.69188097513713664</v>
      </c>
      <c r="L69" s="15">
        <v>0.51590420491175981</v>
      </c>
      <c r="M69" s="15">
        <v>0.34497584176278762</v>
      </c>
      <c r="N69" s="15">
        <v>0.40848843781389532</v>
      </c>
      <c r="O69" s="15">
        <v>0.40118936416350631</v>
      </c>
      <c r="P69" s="15">
        <v>0.42769281613208843</v>
      </c>
      <c r="Q69" s="15">
        <v>0.44695562270510808</v>
      </c>
      <c r="R69" s="31">
        <v>0.49165665665654518</v>
      </c>
      <c r="S69" s="31">
        <v>0.53635769060798233</v>
      </c>
      <c r="T69" s="15">
        <v>0.58105872455941943</v>
      </c>
      <c r="U69" s="15">
        <v>0.49838193423004079</v>
      </c>
      <c r="V69" s="15">
        <v>1.2190238055410469</v>
      </c>
      <c r="W69" s="31">
        <v>1.0832274133925959</v>
      </c>
      <c r="X69" s="15">
        <v>0.94743102124414502</v>
      </c>
    </row>
    <row r="70" spans="1:25" hidden="1" x14ac:dyDescent="0.3">
      <c r="A70" t="s">
        <v>587</v>
      </c>
      <c r="B70">
        <v>7</v>
      </c>
      <c r="C70" t="s">
        <v>576</v>
      </c>
      <c r="D70" t="s">
        <v>467</v>
      </c>
      <c r="E70" s="15"/>
      <c r="F70" s="15"/>
      <c r="G70" s="15"/>
      <c r="H70" s="15"/>
      <c r="I70" s="15"/>
      <c r="J70" s="15"/>
      <c r="K70" s="15"/>
      <c r="L70" s="15"/>
      <c r="M70" s="15"/>
      <c r="N70" s="15"/>
      <c r="O70" s="15"/>
      <c r="P70" s="15">
        <v>1.1734909473781241</v>
      </c>
      <c r="Q70" s="15">
        <v>1.110248682514515</v>
      </c>
      <c r="R70" s="15">
        <v>1.4896693998598911</v>
      </c>
      <c r="S70" s="15">
        <v>1.7351514379795421</v>
      </c>
      <c r="T70" s="31">
        <v>1.724369460769803</v>
      </c>
      <c r="U70" s="15">
        <v>1.713587483560064</v>
      </c>
      <c r="V70" s="15">
        <v>1.711796925361281</v>
      </c>
      <c r="W70" s="15">
        <v>1.563342917259134</v>
      </c>
      <c r="X70" s="15">
        <v>1.5885333742175201</v>
      </c>
    </row>
    <row r="71" spans="1:25" x14ac:dyDescent="0.3">
      <c r="A71" t="s">
        <v>586</v>
      </c>
      <c r="B71">
        <v>7</v>
      </c>
      <c r="C71" t="s">
        <v>576</v>
      </c>
      <c r="D71" t="s">
        <v>467</v>
      </c>
      <c r="E71" s="15">
        <v>1.027607873078626</v>
      </c>
      <c r="F71" s="15">
        <v>1.060412663534807</v>
      </c>
      <c r="G71" s="15">
        <v>1.3330992961458541</v>
      </c>
      <c r="H71" s="15">
        <v>1.486838089891644</v>
      </c>
      <c r="I71" s="15">
        <v>1.6406500449808901</v>
      </c>
      <c r="J71" s="15">
        <v>1.379276356163559</v>
      </c>
      <c r="K71" s="15">
        <v>1.450194101419533</v>
      </c>
      <c r="L71" s="15">
        <v>1.3652371704860811</v>
      </c>
      <c r="M71" s="15">
        <v>1.475186214829725</v>
      </c>
      <c r="N71" s="15">
        <v>1.2584599838432919</v>
      </c>
      <c r="O71" s="15">
        <v>1.075255542453355</v>
      </c>
      <c r="P71" s="15">
        <v>1.3503225713922351</v>
      </c>
      <c r="Q71" s="15">
        <v>0.824146152828787</v>
      </c>
      <c r="R71" s="15">
        <v>0.84930438334607683</v>
      </c>
      <c r="S71" s="15">
        <v>0.97703658003190919</v>
      </c>
      <c r="T71" s="15">
        <v>1.314549821853324</v>
      </c>
      <c r="U71" s="15">
        <v>1.1723007175236859</v>
      </c>
      <c r="V71" s="15">
        <v>0.92023983178064817</v>
      </c>
      <c r="W71" s="15">
        <v>0.78644447878258661</v>
      </c>
      <c r="X71" s="15">
        <v>1.125166744409769</v>
      </c>
    </row>
    <row r="72" spans="1:25" x14ac:dyDescent="0.3">
      <c r="A72" t="s">
        <v>585</v>
      </c>
      <c r="B72">
        <v>7</v>
      </c>
      <c r="C72" t="s">
        <v>576</v>
      </c>
      <c r="D72" t="s">
        <v>464</v>
      </c>
      <c r="E72" s="15">
        <v>0.54836150210178591</v>
      </c>
      <c r="F72" s="15">
        <v>0.49479288917027148</v>
      </c>
      <c r="G72" s="15">
        <v>0.42890184808803822</v>
      </c>
      <c r="H72" s="15">
        <v>0.42378075708343171</v>
      </c>
      <c r="I72" s="15">
        <v>0.46200496686902198</v>
      </c>
      <c r="J72" s="15">
        <v>0.44788938108898158</v>
      </c>
      <c r="K72" s="15">
        <v>0.42238887187923257</v>
      </c>
      <c r="L72" s="15">
        <v>0.26645437523325488</v>
      </c>
      <c r="M72" s="15">
        <v>0.17601632704846371</v>
      </c>
      <c r="N72" s="15">
        <v>0.27720722251686303</v>
      </c>
      <c r="O72" s="15">
        <v>0.13120029090941079</v>
      </c>
      <c r="P72" s="15">
        <v>0.18593395232843321</v>
      </c>
      <c r="Q72" s="15">
        <v>0.20880517015239991</v>
      </c>
      <c r="R72" s="15">
        <v>0.31309309996275009</v>
      </c>
      <c r="S72" s="15">
        <v>0.58804851137042047</v>
      </c>
      <c r="T72" s="15">
        <v>1.5617232045599789</v>
      </c>
      <c r="U72" s="15">
        <v>0.96932729418886199</v>
      </c>
      <c r="V72" s="15">
        <v>6.3574838716666671</v>
      </c>
      <c r="W72" s="15">
        <v>0.45091189148571431</v>
      </c>
      <c r="X72" s="15">
        <v>0.39140426755743962</v>
      </c>
    </row>
    <row r="73" spans="1:25" x14ac:dyDescent="0.3">
      <c r="A73" t="s">
        <v>584</v>
      </c>
      <c r="B73">
        <v>7</v>
      </c>
      <c r="C73" t="s">
        <v>576</v>
      </c>
      <c r="D73" t="s">
        <v>470</v>
      </c>
      <c r="E73" s="15">
        <v>0.43354011947147181</v>
      </c>
      <c r="F73" s="15">
        <v>0.43814045277228669</v>
      </c>
      <c r="G73" s="15">
        <v>0.50495896231030934</v>
      </c>
      <c r="H73" s="15">
        <v>0.87399533151415099</v>
      </c>
      <c r="I73" s="15">
        <v>0.94197406545089668</v>
      </c>
      <c r="J73" s="15">
        <v>0.9483153864997671</v>
      </c>
      <c r="K73" s="15">
        <v>0.91434881671208235</v>
      </c>
      <c r="L73" s="15">
        <v>0.79778018139580642</v>
      </c>
      <c r="M73" s="15">
        <v>0.77257145312523245</v>
      </c>
      <c r="N73" s="15">
        <v>0.65420321153168937</v>
      </c>
      <c r="O73" s="15">
        <v>0.54493580140843734</v>
      </c>
      <c r="P73" s="15">
        <v>0.54325387553800808</v>
      </c>
      <c r="Q73" s="15">
        <v>0.61587042943536119</v>
      </c>
      <c r="R73" s="15">
        <v>0.50863553789868809</v>
      </c>
      <c r="S73" s="15">
        <v>0.8610503197340128</v>
      </c>
      <c r="T73" s="15">
        <v>1.0023330444865699</v>
      </c>
      <c r="U73" s="15">
        <v>0.90546448087431697</v>
      </c>
      <c r="V73" s="15">
        <v>0.68781200535736031</v>
      </c>
      <c r="W73" s="15">
        <v>0.6694205393000574</v>
      </c>
      <c r="X73" s="15">
        <v>0.59493705176895118</v>
      </c>
    </row>
    <row r="74" spans="1:25" x14ac:dyDescent="0.3">
      <c r="A74" t="s">
        <v>652</v>
      </c>
      <c r="B74">
        <v>7</v>
      </c>
      <c r="C74" t="s">
        <v>576</v>
      </c>
      <c r="D74" t="s">
        <v>467</v>
      </c>
      <c r="E74" s="46">
        <v>1.8864828190569121</v>
      </c>
      <c r="F74" s="46">
        <v>3.495413786382902</v>
      </c>
      <c r="G74" s="46">
        <v>3.7140981317347581</v>
      </c>
      <c r="H74" s="46">
        <v>3.4722199690997479</v>
      </c>
      <c r="I74" s="46">
        <v>2.8712381533148079</v>
      </c>
      <c r="J74" s="46">
        <v>2.1524526473833769</v>
      </c>
      <c r="K74" s="46">
        <v>1.945159668936949</v>
      </c>
      <c r="L74" s="46">
        <v>1.3388004083185021</v>
      </c>
      <c r="M74" s="46">
        <v>1.6635731389719079</v>
      </c>
      <c r="N74" s="46">
        <v>1.0625997027601199</v>
      </c>
      <c r="O74" s="46">
        <v>0.733860444418168</v>
      </c>
      <c r="P74" s="46">
        <v>0.40945008656223542</v>
      </c>
      <c r="Q74" s="46">
        <v>0.58109873020204228</v>
      </c>
      <c r="R74" s="31">
        <v>0.58358094079054179</v>
      </c>
      <c r="S74" s="31">
        <v>0.58606315137904119</v>
      </c>
      <c r="T74" s="31">
        <v>0.5885453619675407</v>
      </c>
      <c r="U74" s="46">
        <v>0.59102757255604021</v>
      </c>
      <c r="V74" s="46">
        <v>0.35057084069265648</v>
      </c>
      <c r="W74" s="46">
        <v>0.74977375321722539</v>
      </c>
      <c r="X74" s="46">
        <v>0.46396745498059772</v>
      </c>
      <c r="Y74" t="s">
        <v>661</v>
      </c>
    </row>
    <row r="75" spans="1:25" x14ac:dyDescent="0.3">
      <c r="A75" t="s">
        <v>582</v>
      </c>
      <c r="B75">
        <v>7</v>
      </c>
      <c r="C75" t="s">
        <v>576</v>
      </c>
      <c r="D75" t="s">
        <v>460</v>
      </c>
      <c r="E75" s="15">
        <v>0.95051901130383709</v>
      </c>
      <c r="F75" s="15">
        <v>1.0505688128408091</v>
      </c>
      <c r="G75" s="15">
        <v>1.1095250302679689</v>
      </c>
      <c r="H75" s="15">
        <v>1.2110839695139159</v>
      </c>
      <c r="I75" s="15">
        <v>1.151482492309541</v>
      </c>
      <c r="J75" s="15">
        <v>1.208095389237184</v>
      </c>
      <c r="K75" s="15">
        <v>1.2300401077242391</v>
      </c>
      <c r="L75" s="15">
        <v>0.83887435132358457</v>
      </c>
      <c r="M75" s="15"/>
      <c r="N75" s="15"/>
      <c r="O75" s="15"/>
      <c r="P75" s="15"/>
      <c r="Q75" s="15"/>
      <c r="R75" s="15"/>
      <c r="S75" s="15"/>
      <c r="T75" s="15"/>
      <c r="U75" s="15"/>
      <c r="V75" s="15"/>
      <c r="W75" s="15"/>
      <c r="X75" s="15"/>
    </row>
    <row r="76" spans="1:25" x14ac:dyDescent="0.3">
      <c r="A76" t="s">
        <v>581</v>
      </c>
      <c r="B76">
        <v>7</v>
      </c>
      <c r="C76" t="s">
        <v>576</v>
      </c>
      <c r="D76" t="s">
        <v>466</v>
      </c>
      <c r="E76" s="46">
        <v>0.83221442840022264</v>
      </c>
      <c r="F76" s="46">
        <v>0.8105997348996351</v>
      </c>
      <c r="G76" s="46">
        <v>0.96651379125221637</v>
      </c>
      <c r="H76" s="46">
        <v>0.98591107836439684</v>
      </c>
      <c r="I76" s="46">
        <v>0.93309983803533414</v>
      </c>
      <c r="J76" s="46">
        <v>0.7282353172754954</v>
      </c>
      <c r="K76" s="46">
        <v>0.99323522172512768</v>
      </c>
      <c r="L76" s="46">
        <v>0.59616417299335189</v>
      </c>
      <c r="M76" s="46">
        <v>0.58036292533178724</v>
      </c>
      <c r="N76" s="46">
        <v>0.54011503745163192</v>
      </c>
      <c r="O76" s="46">
        <v>0.49270167597242559</v>
      </c>
      <c r="P76" s="46">
        <v>0.56649689454170371</v>
      </c>
      <c r="Q76" s="46">
        <v>0.59342955847360823</v>
      </c>
      <c r="R76" s="31">
        <v>0.8908443414838163</v>
      </c>
      <c r="S76" s="31">
        <v>1.1882591244940244</v>
      </c>
      <c r="T76" s="46">
        <v>1.4856739075042322</v>
      </c>
      <c r="U76" s="46">
        <v>0.78659475628628961</v>
      </c>
      <c r="V76" s="46">
        <v>0.94994840158231064</v>
      </c>
      <c r="W76" s="31">
        <v>1.3445923589675828</v>
      </c>
      <c r="X76" s="46">
        <v>1.7392363163528546</v>
      </c>
      <c r="Y76" t="s">
        <v>662</v>
      </c>
    </row>
    <row r="77" spans="1:25" x14ac:dyDescent="0.3">
      <c r="A77" t="s">
        <v>580</v>
      </c>
      <c r="B77">
        <v>7</v>
      </c>
      <c r="C77" t="s">
        <v>576</v>
      </c>
      <c r="D77" t="s">
        <v>464</v>
      </c>
      <c r="E77" s="15">
        <v>0.7331220473416642</v>
      </c>
      <c r="F77" s="15">
        <v>0.70363168783730445</v>
      </c>
      <c r="G77" s="15">
        <v>1.2305211260739199</v>
      </c>
      <c r="H77" s="15">
        <v>1.295896233754485</v>
      </c>
      <c r="I77" s="15">
        <v>1.794989039336002</v>
      </c>
      <c r="J77" s="15">
        <v>2.0124355127139548</v>
      </c>
      <c r="K77" s="15">
        <v>0</v>
      </c>
      <c r="L77" s="15">
        <v>4.0764750383459507</v>
      </c>
      <c r="M77" s="15">
        <v>0.80891823013182729</v>
      </c>
      <c r="N77" s="15">
        <v>1.0934400073613619</v>
      </c>
      <c r="O77" s="15">
        <v>1.008727149351119</v>
      </c>
      <c r="P77" s="15">
        <v>0.75823827863239057</v>
      </c>
      <c r="Q77" s="15">
        <v>0.5631805165781697</v>
      </c>
      <c r="R77" s="15">
        <v>0.52805637351293566</v>
      </c>
      <c r="S77" s="15">
        <v>0.49953055676550129</v>
      </c>
      <c r="T77" s="15">
        <v>1.4007554759538421</v>
      </c>
      <c r="U77" s="15"/>
      <c r="V77" s="15"/>
      <c r="W77" s="15"/>
      <c r="X77" s="15"/>
    </row>
    <row r="78" spans="1:25" x14ac:dyDescent="0.3">
      <c r="A78" t="s">
        <v>579</v>
      </c>
      <c r="B78">
        <v>7</v>
      </c>
      <c r="C78" t="s">
        <v>576</v>
      </c>
      <c r="D78" t="s">
        <v>466</v>
      </c>
      <c r="E78" s="15">
        <v>1.9736700234447571</v>
      </c>
      <c r="F78" s="15">
        <v>1.7900517297908101</v>
      </c>
      <c r="G78" s="15">
        <v>1.873834694757363</v>
      </c>
      <c r="H78" s="15">
        <v>1.435009681095347</v>
      </c>
      <c r="I78" s="15">
        <v>2.435070610226771</v>
      </c>
      <c r="J78" s="15">
        <v>1.7022689077676241</v>
      </c>
      <c r="K78" s="15">
        <v>1.7288827332289891</v>
      </c>
      <c r="L78" s="15">
        <v>1.225673773054875</v>
      </c>
      <c r="M78" s="15">
        <v>0.57666137028233511</v>
      </c>
      <c r="N78" s="15">
        <v>1.433936045540851</v>
      </c>
      <c r="O78" s="15">
        <v>1.4294094495959939</v>
      </c>
      <c r="P78" s="15">
        <v>1.1330636912705609</v>
      </c>
      <c r="Q78" s="46">
        <v>1.105746603390459</v>
      </c>
      <c r="R78" s="31">
        <v>1.5414046550099141</v>
      </c>
      <c r="S78" s="31">
        <v>1.9770627066293689</v>
      </c>
      <c r="T78" s="46">
        <v>2.4127207582488239</v>
      </c>
      <c r="U78" s="46">
        <v>2.320002823550857</v>
      </c>
      <c r="V78" s="15">
        <v>2.6138632089279179</v>
      </c>
      <c r="W78" s="31">
        <v>2.2604633343605087</v>
      </c>
      <c r="X78" s="15">
        <v>1.9070634597931</v>
      </c>
      <c r="Y78" t="s">
        <v>661</v>
      </c>
    </row>
    <row r="79" spans="1:25" hidden="1" x14ac:dyDescent="0.3">
      <c r="A79" t="s">
        <v>578</v>
      </c>
      <c r="B79">
        <v>7</v>
      </c>
      <c r="C79" t="s">
        <v>576</v>
      </c>
      <c r="D79" t="s">
        <v>470</v>
      </c>
      <c r="E79" s="15"/>
      <c r="F79" s="15"/>
      <c r="G79" s="15"/>
      <c r="H79" s="15"/>
      <c r="I79" s="15"/>
      <c r="J79" s="15"/>
      <c r="K79" s="15"/>
      <c r="L79" s="15"/>
      <c r="M79" s="15"/>
      <c r="N79" s="15">
        <v>1.377407144672917</v>
      </c>
      <c r="O79" s="15">
        <v>1.3893335938950939</v>
      </c>
      <c r="P79" s="15">
        <v>1.3087678266903731</v>
      </c>
      <c r="Q79" s="15">
        <v>1.7458001716283731</v>
      </c>
      <c r="R79" s="15">
        <v>1.862918291666855</v>
      </c>
      <c r="S79" s="15">
        <v>2.4052951742010609</v>
      </c>
      <c r="T79" s="31">
        <v>1.769983449015784</v>
      </c>
      <c r="U79" s="15">
        <v>1.1346717238305069</v>
      </c>
      <c r="V79" s="46">
        <v>1.115494274209555</v>
      </c>
      <c r="W79" s="46">
        <v>0.83306171299268195</v>
      </c>
      <c r="X79" s="46">
        <v>0.3978517722878625</v>
      </c>
    </row>
    <row r="80" spans="1:25" x14ac:dyDescent="0.3">
      <c r="A80" t="s">
        <v>577</v>
      </c>
      <c r="B80">
        <v>7</v>
      </c>
      <c r="C80" t="s">
        <v>576</v>
      </c>
      <c r="D80" t="s">
        <v>466</v>
      </c>
      <c r="E80" s="15">
        <v>1.9529071745171069</v>
      </c>
      <c r="F80" s="15">
        <v>2.1668519346018931</v>
      </c>
      <c r="G80" s="15">
        <v>2.135622176364353</v>
      </c>
      <c r="H80" s="15">
        <v>2.429000560710052</v>
      </c>
      <c r="I80" s="15">
        <v>1.8008895470257149</v>
      </c>
      <c r="J80" s="15">
        <v>1.2810108751184399</v>
      </c>
      <c r="K80" s="15">
        <v>0.64116539562141184</v>
      </c>
      <c r="L80" s="15">
        <v>0.28723122642047999</v>
      </c>
      <c r="M80" s="15">
        <v>0.31334801518876859</v>
      </c>
      <c r="N80" s="15">
        <v>0.27403073367463232</v>
      </c>
      <c r="O80" s="15">
        <v>0.46047847734766828</v>
      </c>
      <c r="P80" s="15">
        <v>0.25436375047204107</v>
      </c>
      <c r="Q80" s="15">
        <v>0.3647505817732124</v>
      </c>
      <c r="R80" s="31">
        <v>0.35783358338252891</v>
      </c>
      <c r="S80" s="31">
        <v>0.35091658499184547</v>
      </c>
      <c r="T80" s="15">
        <v>0.34399958660116198</v>
      </c>
      <c r="U80" s="15">
        <v>0.34034877797232937</v>
      </c>
      <c r="V80" s="15">
        <v>1.211300111529624</v>
      </c>
      <c r="W80" s="31">
        <v>1.6754621493196069</v>
      </c>
      <c r="X80" s="15">
        <v>2.13962418710959</v>
      </c>
    </row>
    <row r="81" spans="1:110" x14ac:dyDescent="0.3">
      <c r="A81" t="s">
        <v>575</v>
      </c>
      <c r="B81">
        <v>8</v>
      </c>
      <c r="C81" t="s">
        <v>561</v>
      </c>
      <c r="D81" t="s">
        <v>473</v>
      </c>
      <c r="E81" s="15">
        <v>0.1365462677582415</v>
      </c>
      <c r="F81" s="15">
        <v>0.1148253669748351</v>
      </c>
      <c r="G81" s="15">
        <v>0.15490115558726941</v>
      </c>
      <c r="H81" s="15">
        <v>0.192235813889053</v>
      </c>
      <c r="I81" s="15">
        <v>0.2495024433711604</v>
      </c>
      <c r="J81" s="15">
        <v>0.24944027635809499</v>
      </c>
      <c r="K81" s="15">
        <v>0.28849522330023109</v>
      </c>
      <c r="L81" s="15">
        <v>0.31369025415522972</v>
      </c>
      <c r="M81" s="15">
        <v>0.37506265762449509</v>
      </c>
      <c r="N81" s="15">
        <v>0.44074870483813672</v>
      </c>
      <c r="O81" s="15">
        <v>0.43410101071073121</v>
      </c>
      <c r="P81" s="15">
        <v>0.54217097377891998</v>
      </c>
      <c r="Q81" s="15">
        <v>0.62320649447814103</v>
      </c>
      <c r="R81" s="15">
        <v>0.70138481681101117</v>
      </c>
      <c r="S81" s="15">
        <v>0.66482007630260198</v>
      </c>
      <c r="T81" s="15">
        <v>0.80400830726055805</v>
      </c>
      <c r="U81" s="15">
        <v>0.74031453310691953</v>
      </c>
      <c r="V81" s="15">
        <v>0.80121395667953288</v>
      </c>
      <c r="W81" s="15">
        <v>0.72355194432360548</v>
      </c>
      <c r="X81" s="15">
        <v>0.36491258809790877</v>
      </c>
    </row>
    <row r="82" spans="1:110" x14ac:dyDescent="0.3">
      <c r="A82" t="s">
        <v>574</v>
      </c>
      <c r="B82">
        <v>8</v>
      </c>
      <c r="C82" t="s">
        <v>561</v>
      </c>
      <c r="D82" t="s">
        <v>472</v>
      </c>
      <c r="E82" s="15">
        <v>0.45846790458607473</v>
      </c>
      <c r="F82" s="15">
        <v>0.4927834677409183</v>
      </c>
      <c r="G82" s="15">
        <v>0.4109609912876524</v>
      </c>
      <c r="H82" s="15">
        <v>0.39594982139243168</v>
      </c>
      <c r="I82" s="15">
        <v>0.44254282977568993</v>
      </c>
      <c r="J82" s="15">
        <v>1.5647606290316911</v>
      </c>
      <c r="K82" s="15">
        <v>1.5058612418082289</v>
      </c>
      <c r="L82" s="15">
        <v>1.3510176243975389</v>
      </c>
      <c r="M82" s="15">
        <v>0</v>
      </c>
      <c r="N82" s="15">
        <v>1.0141427875265581</v>
      </c>
      <c r="O82" s="15">
        <v>1.2346018108474801</v>
      </c>
      <c r="P82" s="15">
        <v>1.442703923086057</v>
      </c>
      <c r="Q82" s="15">
        <v>1.4474864331414561</v>
      </c>
      <c r="R82" s="15">
        <v>1.754619038387673</v>
      </c>
      <c r="S82" s="15">
        <v>2.2628901739061549</v>
      </c>
      <c r="T82" s="15">
        <v>3.1510367256802798</v>
      </c>
      <c r="U82" s="15"/>
      <c r="V82" s="15"/>
      <c r="W82" s="15"/>
      <c r="X82" s="15"/>
    </row>
    <row r="83" spans="1:110" x14ac:dyDescent="0.3">
      <c r="A83" t="s">
        <v>573</v>
      </c>
      <c r="B83">
        <v>8</v>
      </c>
      <c r="C83" t="s">
        <v>561</v>
      </c>
      <c r="D83" t="s">
        <v>472</v>
      </c>
      <c r="E83" s="15">
        <v>0.21982268530616289</v>
      </c>
      <c r="F83" s="15">
        <v>0.4323204054237631</v>
      </c>
      <c r="G83" s="15">
        <v>1.553687346716826</v>
      </c>
      <c r="H83" s="15">
        <v>1.0349808529370641</v>
      </c>
      <c r="I83" s="15">
        <v>3.214321684366964</v>
      </c>
      <c r="J83" s="15">
        <v>3.1724072829440479</v>
      </c>
      <c r="K83" s="15">
        <v>2.650825610383023</v>
      </c>
      <c r="L83" s="15">
        <v>0.68673450918902357</v>
      </c>
      <c r="M83" s="15">
        <v>0.26111100032992651</v>
      </c>
      <c r="N83" s="15">
        <v>0.31347827828982588</v>
      </c>
      <c r="O83" s="15">
        <v>0.95549743497313555</v>
      </c>
      <c r="P83" s="15">
        <v>2.3671117949982241</v>
      </c>
      <c r="Q83" s="15">
        <v>2.4219191881411102</v>
      </c>
      <c r="R83" s="15">
        <v>2.3538901135405701</v>
      </c>
      <c r="S83" s="15">
        <v>2.7930472677810192</v>
      </c>
      <c r="T83" s="15">
        <v>3.7190366883231172</v>
      </c>
      <c r="U83" s="15"/>
      <c r="V83" s="15"/>
      <c r="W83" s="15"/>
      <c r="X83" s="15"/>
    </row>
    <row r="84" spans="1:110" x14ac:dyDescent="0.3">
      <c r="A84" t="s">
        <v>572</v>
      </c>
      <c r="B84">
        <v>8</v>
      </c>
      <c r="C84" t="s">
        <v>561</v>
      </c>
      <c r="D84" t="s">
        <v>471</v>
      </c>
      <c r="E84" s="15">
        <v>0.8806172926719299</v>
      </c>
      <c r="F84" s="15">
        <v>0.91839669664088297</v>
      </c>
      <c r="G84" s="15">
        <v>1.155532720812652</v>
      </c>
      <c r="H84" s="15">
        <v>1.0908877186463759</v>
      </c>
      <c r="I84" s="15">
        <v>1.160677366107983</v>
      </c>
      <c r="J84" s="15">
        <v>1.2070515111361899</v>
      </c>
      <c r="K84" s="15">
        <v>1.41832163881462</v>
      </c>
      <c r="L84" s="15">
        <v>0.96013515002760752</v>
      </c>
      <c r="M84" s="15">
        <v>1.178611473424523</v>
      </c>
      <c r="N84" s="15">
        <v>1.7420157117091339</v>
      </c>
      <c r="O84" s="15">
        <v>1.649689329456431</v>
      </c>
      <c r="P84" s="15">
        <v>1.9433548449582561</v>
      </c>
      <c r="Q84" s="15">
        <v>1.7895411990001211</v>
      </c>
      <c r="R84" s="15">
        <v>2.9223630164925751</v>
      </c>
      <c r="S84" s="15">
        <v>2.924893946512658</v>
      </c>
      <c r="T84" s="15">
        <v>3.1746934487402099</v>
      </c>
      <c r="U84" s="15"/>
      <c r="V84" s="15"/>
      <c r="W84" s="15"/>
      <c r="X84" s="15"/>
    </row>
    <row r="85" spans="1:110" x14ac:dyDescent="0.3">
      <c r="A85" t="s">
        <v>571</v>
      </c>
      <c r="B85">
        <v>8</v>
      </c>
      <c r="C85" t="s">
        <v>561</v>
      </c>
      <c r="D85" t="s">
        <v>478</v>
      </c>
      <c r="E85" s="15">
        <v>0.2253424521222358</v>
      </c>
      <c r="F85" s="15">
        <v>0.24267661959885919</v>
      </c>
      <c r="G85" s="15">
        <v>0.23325535375650941</v>
      </c>
      <c r="H85" s="15">
        <v>0.2254252094289293</v>
      </c>
      <c r="I85" s="15">
        <v>0.27527950865492862</v>
      </c>
      <c r="J85" s="15">
        <v>0.29113381114881209</v>
      </c>
      <c r="K85" s="15">
        <v>0.32186318709293349</v>
      </c>
      <c r="L85" s="15">
        <v>0.29749394266805779</v>
      </c>
      <c r="M85" s="15">
        <v>0.50819931707957744</v>
      </c>
      <c r="N85" s="15">
        <v>0.54399141765744929</v>
      </c>
      <c r="O85" s="15">
        <v>0.57413883410669719</v>
      </c>
      <c r="P85" s="15">
        <v>0.81781360918893009</v>
      </c>
      <c r="Q85" s="15">
        <v>0.86058332548450978</v>
      </c>
      <c r="R85" s="15">
        <v>0.59470083593935252</v>
      </c>
      <c r="S85" s="15">
        <v>0.5533107630273465</v>
      </c>
      <c r="T85" s="15">
        <v>0.53519894903928444</v>
      </c>
      <c r="U85" s="15"/>
      <c r="V85" s="15"/>
      <c r="W85" s="15"/>
      <c r="X85" s="15"/>
    </row>
    <row r="86" spans="1:110" x14ac:dyDescent="0.3">
      <c r="A86" t="s">
        <v>570</v>
      </c>
      <c r="B86">
        <v>8</v>
      </c>
      <c r="C86" t="s">
        <v>561</v>
      </c>
      <c r="D86" t="s">
        <v>471</v>
      </c>
      <c r="E86" s="15">
        <v>0.36261281649151778</v>
      </c>
      <c r="F86" s="15">
        <v>0.35571631066899267</v>
      </c>
      <c r="G86" s="15">
        <v>0.38323602551215208</v>
      </c>
      <c r="H86" s="15">
        <v>0.39442021541280148</v>
      </c>
      <c r="I86" s="15">
        <v>0.2241718114791558</v>
      </c>
      <c r="J86" s="15">
        <v>0.34428761952114029</v>
      </c>
      <c r="K86" s="15">
        <v>0.40575313562013671</v>
      </c>
      <c r="L86" s="15">
        <v>0.34766094338905851</v>
      </c>
      <c r="M86" s="15">
        <v>0.53367508361405569</v>
      </c>
      <c r="N86" s="15">
        <v>0.64956696366764421</v>
      </c>
      <c r="O86" s="15">
        <v>0.75985039333701088</v>
      </c>
      <c r="P86" s="15">
        <v>0.77553337577219517</v>
      </c>
      <c r="Q86" s="15">
        <v>0.8451298681047501</v>
      </c>
      <c r="R86" s="15">
        <v>0.92753612914665695</v>
      </c>
      <c r="S86" s="15">
        <v>1.015406015246384</v>
      </c>
      <c r="T86" s="15">
        <v>0.94065674585964665</v>
      </c>
      <c r="U86" s="15">
        <v>0.83689790055342694</v>
      </c>
      <c r="V86" s="15">
        <v>0.80184866943422062</v>
      </c>
      <c r="W86" s="15">
        <v>0.82006016965405992</v>
      </c>
      <c r="X86" s="15">
        <v>0.46000791418913561</v>
      </c>
    </row>
    <row r="87" spans="1:110" x14ac:dyDescent="0.3">
      <c r="A87" t="s">
        <v>569</v>
      </c>
      <c r="B87">
        <v>8</v>
      </c>
      <c r="C87" t="s">
        <v>561</v>
      </c>
      <c r="D87" t="s">
        <v>472</v>
      </c>
      <c r="E87" s="15">
        <v>0.75129955017694872</v>
      </c>
      <c r="F87" s="15">
        <v>0.72341804592862935</v>
      </c>
      <c r="G87" s="15">
        <v>0.8287914865228424</v>
      </c>
      <c r="H87" s="15">
        <v>0.75608657337295437</v>
      </c>
      <c r="I87" s="15">
        <v>0.83732325420065046</v>
      </c>
      <c r="J87" s="15">
        <v>0.87580850135133992</v>
      </c>
      <c r="K87" s="15">
        <v>1.0275726226251629</v>
      </c>
      <c r="L87" s="15">
        <v>1.014815029236698</v>
      </c>
      <c r="M87" s="15">
        <v>1.0733886881996311</v>
      </c>
      <c r="N87" s="15">
        <v>1.1455349944104991</v>
      </c>
      <c r="O87" s="15">
        <v>1.3173168562408679</v>
      </c>
      <c r="P87" s="15">
        <v>1.4707206684753209</v>
      </c>
      <c r="Q87" s="15">
        <v>1.486955942719298</v>
      </c>
      <c r="R87" s="15">
        <v>1.338476731255283</v>
      </c>
      <c r="S87" s="15">
        <v>1.553904110824522</v>
      </c>
      <c r="T87" s="15">
        <v>1.8251433784636431</v>
      </c>
      <c r="U87" s="15">
        <v>1.756766583668617</v>
      </c>
      <c r="V87" s="15">
        <v>1.952927308541071</v>
      </c>
      <c r="W87" s="15">
        <v>1.854775725502718</v>
      </c>
      <c r="X87" s="15">
        <v>1.4923051879678211</v>
      </c>
    </row>
    <row r="88" spans="1:110" x14ac:dyDescent="0.3">
      <c r="A88" t="s">
        <v>568</v>
      </c>
      <c r="B88">
        <v>8</v>
      </c>
      <c r="C88" t="s">
        <v>561</v>
      </c>
      <c r="D88" t="s">
        <v>473</v>
      </c>
      <c r="E88" s="15">
        <v>5.1558932465498218E-2</v>
      </c>
      <c r="F88" s="15">
        <v>4.9994833207405512E-2</v>
      </c>
      <c r="G88" s="15">
        <v>5.893133338504062E-2</v>
      </c>
      <c r="H88" s="15">
        <v>5.2508740556224412E-2</v>
      </c>
      <c r="I88" s="15">
        <v>5.4644631101781152E-2</v>
      </c>
      <c r="J88" s="15">
        <v>7.3314917683992856E-2</v>
      </c>
      <c r="K88" s="15">
        <v>0.1150974668217673</v>
      </c>
      <c r="L88" s="15">
        <v>0.19484258219614009</v>
      </c>
      <c r="M88" s="15">
        <v>0.40233183467797012</v>
      </c>
      <c r="N88" s="15">
        <v>0.47272401055071411</v>
      </c>
      <c r="O88" s="15">
        <v>0.5651253884980223</v>
      </c>
      <c r="P88" s="15">
        <v>0.61520385463712468</v>
      </c>
      <c r="Q88" s="15">
        <v>0.65753421797018441</v>
      </c>
      <c r="R88" s="15">
        <v>0.66475995561528423</v>
      </c>
      <c r="S88" s="15">
        <v>0.67160840290040635</v>
      </c>
      <c r="T88" s="15">
        <v>0.89228952007055917</v>
      </c>
      <c r="U88" s="15">
        <v>0.63636430801097021</v>
      </c>
      <c r="V88" s="15">
        <v>0.60465719391987904</v>
      </c>
      <c r="W88" s="15">
        <v>0.56159573082185277</v>
      </c>
      <c r="X88" s="15">
        <v>0.33784926397442933</v>
      </c>
    </row>
    <row r="89" spans="1:110" x14ac:dyDescent="0.3">
      <c r="A89" t="s">
        <v>567</v>
      </c>
      <c r="B89">
        <v>8</v>
      </c>
      <c r="C89" t="s">
        <v>561</v>
      </c>
      <c r="D89" t="s">
        <v>471</v>
      </c>
      <c r="E89" s="15">
        <v>0.20150441396837759</v>
      </c>
      <c r="F89" s="15">
        <v>0.1609042690314916</v>
      </c>
      <c r="G89" s="15">
        <v>0.17184095032948199</v>
      </c>
      <c r="H89" s="15">
        <v>0.14910598306750419</v>
      </c>
      <c r="I89" s="15">
        <v>0.17289005662657819</v>
      </c>
      <c r="J89" s="15">
        <v>0.1940518652758855</v>
      </c>
      <c r="K89" s="15">
        <v>0.1718601836330077</v>
      </c>
      <c r="L89" s="15">
        <v>0.1912042991515337</v>
      </c>
      <c r="M89" s="15">
        <v>0.22190382997099289</v>
      </c>
      <c r="N89" s="15">
        <v>0.29219218321653168</v>
      </c>
      <c r="O89" s="31">
        <v>0.31234594481945577</v>
      </c>
      <c r="P89" s="15">
        <v>0.33249970642237986</v>
      </c>
      <c r="Q89" s="15">
        <v>0.26594234101504999</v>
      </c>
      <c r="R89" s="15">
        <v>0.39278541260487088</v>
      </c>
      <c r="S89" s="15">
        <v>0.34059617248039731</v>
      </c>
      <c r="T89" s="15">
        <v>0.1614118695216509</v>
      </c>
      <c r="U89" s="15">
        <v>0.19560611104881101</v>
      </c>
      <c r="V89" s="15">
        <v>8.2057592070072266E-2</v>
      </c>
      <c r="W89" s="15">
        <v>9.4697641282186273E-2</v>
      </c>
      <c r="X89" s="15">
        <v>0.73658478362301039</v>
      </c>
    </row>
    <row r="90" spans="1:110" hidden="1" x14ac:dyDescent="0.3">
      <c r="A90" t="s">
        <v>566</v>
      </c>
      <c r="B90">
        <v>8</v>
      </c>
      <c r="C90" t="s">
        <v>561</v>
      </c>
      <c r="D90" t="s">
        <v>471</v>
      </c>
      <c r="E90" s="15"/>
      <c r="F90" s="15"/>
      <c r="G90" s="15"/>
      <c r="H90" s="15"/>
      <c r="I90" s="15"/>
      <c r="J90" s="15"/>
      <c r="K90" s="15"/>
      <c r="L90" s="15"/>
      <c r="M90" s="15"/>
      <c r="N90" s="15">
        <v>0.94237101801407086</v>
      </c>
      <c r="O90" s="15">
        <v>1.12189319023729</v>
      </c>
      <c r="P90" s="15">
        <v>1.3466318188716</v>
      </c>
      <c r="Q90" s="15">
        <v>1.388848078696598</v>
      </c>
      <c r="R90" s="15">
        <v>1.37175733830399</v>
      </c>
      <c r="S90" s="15">
        <v>1.382642958844182</v>
      </c>
      <c r="T90" s="15"/>
      <c r="U90" s="15"/>
      <c r="V90" s="15"/>
      <c r="W90" s="15"/>
      <c r="X90" s="15"/>
    </row>
    <row r="91" spans="1:110" s="42" customFormat="1" x14ac:dyDescent="0.3">
      <c r="A91" t="s">
        <v>565</v>
      </c>
      <c r="B91">
        <v>8</v>
      </c>
      <c r="C91" t="s">
        <v>561</v>
      </c>
      <c r="D91" t="s">
        <v>471</v>
      </c>
      <c r="E91" s="15">
        <v>0.27880754175480837</v>
      </c>
      <c r="F91" s="15">
        <v>0.2484208004543737</v>
      </c>
      <c r="G91" s="15">
        <v>0.30220010670818981</v>
      </c>
      <c r="H91" s="15">
        <v>0.33713555416395607</v>
      </c>
      <c r="I91" s="15">
        <v>0.35363699552731548</v>
      </c>
      <c r="J91" s="15">
        <v>0.41193942660627009</v>
      </c>
      <c r="K91" s="15">
        <v>0.51494600016044279</v>
      </c>
      <c r="L91" s="15">
        <v>0.33143716463151263</v>
      </c>
      <c r="M91" s="15">
        <v>0.5843076953712969</v>
      </c>
      <c r="N91" s="15">
        <v>0.8188318992492043</v>
      </c>
      <c r="O91" s="15">
        <v>0.76428359207101004</v>
      </c>
      <c r="P91" s="15">
        <v>0.95242401282330891</v>
      </c>
      <c r="Q91" s="15">
        <v>0.79604696410444709</v>
      </c>
      <c r="R91" s="15">
        <v>0.70121220983056443</v>
      </c>
      <c r="S91" s="15">
        <v>0.80320204096188386</v>
      </c>
      <c r="T91" s="15">
        <v>1.019342125416882</v>
      </c>
      <c r="U91" s="15"/>
      <c r="V91" s="15"/>
      <c r="W91" s="15"/>
      <c r="X91" s="15"/>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row>
    <row r="92" spans="1:110" x14ac:dyDescent="0.3">
      <c r="A92" t="s">
        <v>564</v>
      </c>
      <c r="B92">
        <v>8</v>
      </c>
      <c r="C92" t="s">
        <v>561</v>
      </c>
      <c r="D92" t="s">
        <v>478</v>
      </c>
      <c r="E92" s="15">
        <v>1.9709165786805909E-2</v>
      </c>
      <c r="F92" s="15">
        <v>1.887591645746391E-2</v>
      </c>
      <c r="G92" s="15">
        <v>2.937980759054145E-2</v>
      </c>
      <c r="H92" s="15">
        <v>3.118664235097612E-2</v>
      </c>
      <c r="I92" s="15">
        <v>2.8136862408111651E-2</v>
      </c>
      <c r="J92" s="15">
        <v>3.9432992279340592E-2</v>
      </c>
      <c r="K92" s="15">
        <v>4.3422705662107493E-2</v>
      </c>
      <c r="L92" s="15">
        <v>7.1637416660083927E-2</v>
      </c>
      <c r="M92" s="15">
        <v>8.1205008086680533E-2</v>
      </c>
      <c r="N92" s="15">
        <v>7.239673506270268E-2</v>
      </c>
      <c r="O92" s="15">
        <v>4.471338366774822E-2</v>
      </c>
      <c r="P92" s="15">
        <v>3.9540271561229988E-2</v>
      </c>
      <c r="Q92" s="15">
        <v>3.0577109093377321E-2</v>
      </c>
      <c r="R92" s="15">
        <v>0.14777436492079271</v>
      </c>
      <c r="S92" s="15">
        <v>0.1734052140459322</v>
      </c>
      <c r="T92" s="15">
        <v>0</v>
      </c>
      <c r="U92" s="15"/>
      <c r="V92" s="15"/>
      <c r="W92" s="15"/>
      <c r="X92" s="15"/>
    </row>
    <row r="93" spans="1:110" x14ac:dyDescent="0.3">
      <c r="A93" t="s">
        <v>563</v>
      </c>
      <c r="B93">
        <v>8</v>
      </c>
      <c r="C93" t="s">
        <v>561</v>
      </c>
      <c r="D93" t="s">
        <v>473</v>
      </c>
      <c r="E93" s="44">
        <v>0.2236532056745027</v>
      </c>
      <c r="F93" s="44">
        <v>0.2180415980269734</v>
      </c>
      <c r="G93" s="44">
        <v>0.2411175958414099</v>
      </c>
      <c r="H93" s="44">
        <v>0.26860008893107168</v>
      </c>
      <c r="I93" s="44">
        <v>0.30178375754873349</v>
      </c>
      <c r="J93" s="44">
        <v>0.30291040644145623</v>
      </c>
      <c r="K93" s="44">
        <v>0.29244331433622361</v>
      </c>
      <c r="L93" s="45">
        <v>0.34594149325324502</v>
      </c>
      <c r="M93" s="44">
        <v>0.39943967217026644</v>
      </c>
      <c r="N93" s="44">
        <v>0.43923626846677938</v>
      </c>
      <c r="O93" s="44">
        <v>0.54734754987528134</v>
      </c>
      <c r="P93" s="44">
        <v>0.62541736456901775</v>
      </c>
      <c r="Q93" s="44">
        <v>0.90607658430273219</v>
      </c>
      <c r="R93" s="44">
        <v>0.7551451306619249</v>
      </c>
      <c r="S93" s="44">
        <v>0.56351957572840972</v>
      </c>
      <c r="T93" s="44">
        <v>1.446842124790281</v>
      </c>
      <c r="U93" s="44">
        <v>3.410507569011576</v>
      </c>
      <c r="V93" s="44">
        <v>5.2127525252525251</v>
      </c>
      <c r="W93" s="44">
        <v>4.0383973288814694</v>
      </c>
      <c r="X93" s="44">
        <v>1.969761061112332</v>
      </c>
    </row>
    <row r="94" spans="1:110" x14ac:dyDescent="0.3">
      <c r="A94" t="s">
        <v>562</v>
      </c>
      <c r="B94">
        <v>8</v>
      </c>
      <c r="C94" t="s">
        <v>561</v>
      </c>
      <c r="D94" t="s">
        <v>471</v>
      </c>
      <c r="E94" s="15">
        <v>0.39547289012202552</v>
      </c>
      <c r="F94" s="15">
        <v>0.33589045378141719</v>
      </c>
      <c r="G94" s="15">
        <v>0.37364029158887091</v>
      </c>
      <c r="H94" s="15">
        <v>0.40444436016003132</v>
      </c>
      <c r="I94" s="15">
        <v>0.40834687433076827</v>
      </c>
      <c r="J94" s="15">
        <v>0.42586861117269897</v>
      </c>
      <c r="K94" s="15">
        <v>0.46949441944253117</v>
      </c>
      <c r="L94" s="15">
        <v>0.47028048294516078</v>
      </c>
      <c r="M94" s="15">
        <v>0.59055370008742936</v>
      </c>
      <c r="N94" s="15">
        <v>0.7242102246620451</v>
      </c>
      <c r="O94" s="15">
        <v>0.74183591411942873</v>
      </c>
      <c r="P94" s="15"/>
      <c r="Q94" s="15"/>
      <c r="R94" s="15"/>
      <c r="S94" s="15"/>
      <c r="T94" s="15"/>
      <c r="U94" s="15"/>
      <c r="V94" s="15"/>
      <c r="W94" s="15"/>
      <c r="X94" s="15"/>
    </row>
    <row r="95" spans="1:110" s="42" customFormat="1" x14ac:dyDescent="0.3">
      <c r="A95" t="s">
        <v>559</v>
      </c>
      <c r="B95">
        <v>9</v>
      </c>
      <c r="C95" t="s">
        <v>548</v>
      </c>
      <c r="D95" t="s">
        <v>461</v>
      </c>
      <c r="E95" s="15">
        <v>1.309827655127868</v>
      </c>
      <c r="F95" s="15">
        <v>1.543096059430183</v>
      </c>
      <c r="G95" s="15">
        <v>1.803563359469706</v>
      </c>
      <c r="H95" s="15">
        <v>1.392003351251341</v>
      </c>
      <c r="I95" s="15">
        <v>1.2097944768425311</v>
      </c>
      <c r="J95" s="15">
        <v>1.2186623061423381</v>
      </c>
      <c r="K95" s="15">
        <v>1.4251434772163889</v>
      </c>
      <c r="L95" s="15">
        <v>0.77052135709870884</v>
      </c>
      <c r="M95" s="15">
        <v>0.89157545838074859</v>
      </c>
      <c r="N95" s="15">
        <v>1.281608875747323</v>
      </c>
      <c r="O95" s="15">
        <v>1.205723141452135</v>
      </c>
      <c r="P95" s="15">
        <v>2.394495072868041</v>
      </c>
      <c r="Q95" s="15">
        <v>2.5305736390034839</v>
      </c>
      <c r="R95" s="15">
        <v>1.681337641297292</v>
      </c>
      <c r="S95" s="15">
        <v>1.9297202841831269</v>
      </c>
      <c r="T95" s="15">
        <v>2.285398626793286</v>
      </c>
      <c r="U95" s="15">
        <v>2.1000058397232491</v>
      </c>
      <c r="V95" s="15">
        <v>1.9492798947334751</v>
      </c>
      <c r="W95" s="15">
        <v>4.1959667105832787</v>
      </c>
      <c r="X95" s="15">
        <v>1.9359547158472681</v>
      </c>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row>
    <row r="96" spans="1:110" x14ac:dyDescent="0.3">
      <c r="A96" t="s">
        <v>558</v>
      </c>
      <c r="B96">
        <v>9</v>
      </c>
      <c r="C96" t="s">
        <v>548</v>
      </c>
      <c r="D96" t="s">
        <v>469</v>
      </c>
      <c r="E96" s="15">
        <v>0.39001922496392333</v>
      </c>
      <c r="F96" s="15">
        <v>0.34407782143453219</v>
      </c>
      <c r="G96" s="31">
        <v>0.3802706459004177</v>
      </c>
      <c r="H96" s="31">
        <v>0.41646347036630321</v>
      </c>
      <c r="I96" s="31">
        <v>0.45265629483218872</v>
      </c>
      <c r="J96" s="31">
        <v>0.48884911929807418</v>
      </c>
      <c r="K96" s="31">
        <v>0.52504194376395974</v>
      </c>
      <c r="L96" s="31">
        <v>0.56123476822984519</v>
      </c>
      <c r="M96" s="15">
        <v>0.59742759269573065</v>
      </c>
      <c r="N96" s="31">
        <v>0.69251696981082278</v>
      </c>
      <c r="O96" s="31">
        <v>0.78760634692591491</v>
      </c>
      <c r="P96" s="31">
        <v>0.88269572404100693</v>
      </c>
      <c r="Q96" s="31">
        <v>0.97778510115609907</v>
      </c>
      <c r="R96" s="15">
        <v>1.0728744782711912</v>
      </c>
      <c r="S96" s="15">
        <v>1.3444392203942821</v>
      </c>
      <c r="T96" s="15">
        <v>1.06985976378035</v>
      </c>
      <c r="U96" s="15">
        <v>1.1480552457478399</v>
      </c>
      <c r="V96" s="15">
        <v>1.2531108513059499</v>
      </c>
      <c r="W96" s="15">
        <v>1.278322728374258</v>
      </c>
      <c r="X96" s="15"/>
    </row>
    <row r="97" spans="1:25" x14ac:dyDescent="0.3">
      <c r="A97" t="s">
        <v>557</v>
      </c>
      <c r="B97">
        <v>9</v>
      </c>
      <c r="C97" t="s">
        <v>548</v>
      </c>
      <c r="D97" t="s">
        <v>469</v>
      </c>
      <c r="E97" s="15">
        <v>0.2734067403195361</v>
      </c>
      <c r="F97" s="15">
        <v>0.28930703314786538</v>
      </c>
      <c r="G97" s="15">
        <v>0.30273048672209268</v>
      </c>
      <c r="H97" s="15">
        <v>0.3410286779276715</v>
      </c>
      <c r="I97" s="15">
        <v>2.0294910996516</v>
      </c>
      <c r="J97" s="15">
        <v>1.1647216494572341</v>
      </c>
      <c r="K97" s="15">
        <v>0.47241161952372263</v>
      </c>
      <c r="L97" s="15">
        <v>0.73481980473773545</v>
      </c>
      <c r="M97" s="15"/>
      <c r="N97" s="15"/>
      <c r="O97" s="15"/>
      <c r="P97" s="15"/>
      <c r="Q97" s="15"/>
      <c r="R97" s="15"/>
      <c r="S97" s="15"/>
      <c r="T97" s="15"/>
      <c r="U97" s="15"/>
      <c r="V97" s="15"/>
      <c r="W97" s="15"/>
      <c r="X97" s="15"/>
    </row>
    <row r="98" spans="1:25" x14ac:dyDescent="0.3">
      <c r="A98" t="s">
        <v>556</v>
      </c>
      <c r="B98">
        <v>9</v>
      </c>
      <c r="C98" t="s">
        <v>548</v>
      </c>
      <c r="D98" t="s">
        <v>463</v>
      </c>
      <c r="E98" s="15">
        <v>0.112703507315804</v>
      </c>
      <c r="F98" s="15">
        <v>9.0732359657848996E-2</v>
      </c>
      <c r="G98" s="15">
        <v>6.8482735405637832E-2</v>
      </c>
      <c r="H98" s="15">
        <v>6.4048322238905012E-2</v>
      </c>
      <c r="I98" s="15">
        <v>3.7977675788756812E-2</v>
      </c>
      <c r="J98" s="15">
        <v>3.7508929585161721E-2</v>
      </c>
      <c r="K98" s="15"/>
      <c r="L98" s="15"/>
      <c r="M98" s="15"/>
      <c r="N98" s="15"/>
      <c r="O98" s="15"/>
      <c r="P98" s="15"/>
      <c r="Q98" s="15"/>
      <c r="R98" s="15"/>
      <c r="S98" s="15"/>
      <c r="T98" s="15"/>
      <c r="U98" s="15"/>
      <c r="V98" s="15"/>
      <c r="W98" s="15"/>
      <c r="X98" s="15"/>
    </row>
    <row r="99" spans="1:25" hidden="1" x14ac:dyDescent="0.3">
      <c r="A99" t="s">
        <v>555</v>
      </c>
      <c r="B99">
        <v>9</v>
      </c>
      <c r="C99" t="s">
        <v>548</v>
      </c>
      <c r="D99" t="s">
        <v>461</v>
      </c>
      <c r="E99" s="15"/>
      <c r="F99" s="15"/>
      <c r="G99" s="15"/>
      <c r="H99" s="15"/>
      <c r="I99" s="15"/>
      <c r="J99" s="15"/>
      <c r="K99" s="15">
        <v>0.57759965050275897</v>
      </c>
      <c r="L99" s="15">
        <v>0.1402649110998862</v>
      </c>
      <c r="M99" s="15">
        <v>0.2252962262108954</v>
      </c>
      <c r="N99" s="15">
        <v>0.11119968966413341</v>
      </c>
      <c r="O99" s="15">
        <v>3.4486306593772879E-2</v>
      </c>
      <c r="P99" s="15">
        <v>5.1529538108830091E-2</v>
      </c>
      <c r="Q99" s="15">
        <v>0.14635391138496931</v>
      </c>
      <c r="R99" s="15"/>
      <c r="S99" s="15"/>
      <c r="T99" s="15"/>
      <c r="U99" s="15"/>
      <c r="V99" s="15"/>
      <c r="W99" s="15"/>
      <c r="X99" s="15"/>
    </row>
    <row r="100" spans="1:25" hidden="1" x14ac:dyDescent="0.3">
      <c r="A100" t="s">
        <v>554</v>
      </c>
      <c r="B100">
        <v>9</v>
      </c>
      <c r="C100" t="s">
        <v>548</v>
      </c>
      <c r="D100" t="s">
        <v>462</v>
      </c>
      <c r="E100" s="15"/>
      <c r="F100" s="15"/>
      <c r="G100" s="15">
        <v>0.44235135806809428</v>
      </c>
      <c r="H100" s="15">
        <v>0.50265279477286429</v>
      </c>
      <c r="I100" s="15">
        <v>0.59190736275812306</v>
      </c>
      <c r="J100" s="15">
        <v>0.90662395705237553</v>
      </c>
      <c r="K100" s="15">
        <v>0.79026130579840725</v>
      </c>
      <c r="L100" s="15"/>
      <c r="M100" s="15"/>
      <c r="N100" s="15"/>
      <c r="O100" s="15"/>
      <c r="P100" s="15"/>
      <c r="Q100" s="15"/>
      <c r="R100" s="15"/>
      <c r="S100" s="15"/>
      <c r="T100" s="15"/>
      <c r="U100" s="15"/>
      <c r="V100" s="15"/>
      <c r="W100" s="15"/>
      <c r="X100" s="15"/>
    </row>
    <row r="101" spans="1:25" x14ac:dyDescent="0.3">
      <c r="A101" t="s">
        <v>552</v>
      </c>
      <c r="B101">
        <v>9</v>
      </c>
      <c r="C101" t="s">
        <v>548</v>
      </c>
      <c r="D101" t="s">
        <v>468</v>
      </c>
      <c r="E101" s="15">
        <v>0</v>
      </c>
      <c r="F101" s="15">
        <v>2.7349249071070829E-2</v>
      </c>
      <c r="G101" s="15">
        <v>4.3971416892684877E-2</v>
      </c>
      <c r="H101" s="15">
        <v>3.8741877394728619E-2</v>
      </c>
      <c r="I101" s="15">
        <v>2.6492529785047968E-2</v>
      </c>
      <c r="J101" s="15">
        <v>2.1872701598549649E-2</v>
      </c>
      <c r="K101" s="15">
        <v>3.3020136477919432E-2</v>
      </c>
      <c r="L101" s="15">
        <v>0.95280175852699445</v>
      </c>
      <c r="M101" s="31">
        <v>0.57980776979312942</v>
      </c>
      <c r="N101" s="15">
        <v>0.2068137810592644</v>
      </c>
      <c r="O101" s="15">
        <v>0.17213520583539399</v>
      </c>
      <c r="P101" s="15">
        <v>0.17645285837168551</v>
      </c>
      <c r="Q101" s="15">
        <v>0.34674062781209519</v>
      </c>
      <c r="R101" s="15">
        <v>0.27049407670516451</v>
      </c>
      <c r="S101" s="15">
        <v>0.17139878635470421</v>
      </c>
      <c r="T101" s="15">
        <v>0.13829405289403349</v>
      </c>
      <c r="U101" s="15">
        <v>0.20362747223718219</v>
      </c>
      <c r="V101" s="15">
        <v>0.2818749612308617</v>
      </c>
      <c r="W101" s="15">
        <v>0.25384028135897302</v>
      </c>
      <c r="X101" s="15"/>
    </row>
    <row r="102" spans="1:25" x14ac:dyDescent="0.3">
      <c r="A102" t="s">
        <v>551</v>
      </c>
      <c r="B102">
        <v>9</v>
      </c>
      <c r="C102" t="s">
        <v>548</v>
      </c>
      <c r="D102" t="s">
        <v>462</v>
      </c>
      <c r="E102" s="15">
        <v>0.33321287722775861</v>
      </c>
      <c r="F102" s="15">
        <v>0.34548155246765688</v>
      </c>
      <c r="G102" s="15">
        <v>0.49723611566633868</v>
      </c>
      <c r="H102" s="15">
        <v>0.38042564146135099</v>
      </c>
      <c r="I102" s="15">
        <v>0.61082721395578776</v>
      </c>
      <c r="J102" s="15">
        <v>0.52847241782245191</v>
      </c>
      <c r="K102" s="15">
        <v>0.66301489135267611</v>
      </c>
      <c r="L102" s="15">
        <v>0.90388746774358764</v>
      </c>
      <c r="M102" s="15">
        <v>0.77498666154075535</v>
      </c>
      <c r="N102" s="15">
        <v>1.0543946967097779</v>
      </c>
      <c r="O102" s="15">
        <v>1.2293732941886979</v>
      </c>
      <c r="P102" s="15">
        <v>1.410557127463643</v>
      </c>
      <c r="Q102" s="15">
        <v>1.3999494991610471</v>
      </c>
      <c r="R102" s="15">
        <v>0.97727511954225632</v>
      </c>
      <c r="S102" s="15">
        <v>1.1397307266155841</v>
      </c>
      <c r="T102" s="15">
        <v>1.604041336956757</v>
      </c>
      <c r="U102" s="15">
        <v>1.5463598959209139</v>
      </c>
      <c r="V102" s="15">
        <v>1.551899878224974</v>
      </c>
      <c r="W102" s="15">
        <v>0.93192222222222221</v>
      </c>
      <c r="X102" s="15">
        <v>0.87629826515654841</v>
      </c>
    </row>
    <row r="103" spans="1:25" x14ac:dyDescent="0.3">
      <c r="A103" t="s">
        <v>550</v>
      </c>
      <c r="B103">
        <v>9</v>
      </c>
      <c r="C103" t="s">
        <v>548</v>
      </c>
      <c r="D103" t="s">
        <v>468</v>
      </c>
      <c r="E103" s="15">
        <v>0.1827047915247533</v>
      </c>
      <c r="F103" s="15">
        <v>0.18715976621231301</v>
      </c>
      <c r="G103" s="15">
        <v>0.2035762501455175</v>
      </c>
      <c r="H103" s="15">
        <v>0.17612772763647189</v>
      </c>
      <c r="I103" s="15">
        <v>0.18067329664625831</v>
      </c>
      <c r="J103" s="15">
        <v>0.20237842861863331</v>
      </c>
      <c r="K103" s="15">
        <v>0.21245824128075669</v>
      </c>
      <c r="L103" s="15">
        <v>1.1768937332985709</v>
      </c>
      <c r="M103" s="15">
        <v>1.6881015440567559</v>
      </c>
      <c r="N103" s="15">
        <v>0.1020889294187822</v>
      </c>
      <c r="O103" s="15">
        <v>0.1330690173769101</v>
      </c>
      <c r="P103" s="15">
        <v>0.21058545618845109</v>
      </c>
      <c r="Q103" s="15">
        <v>0.10900072730489919</v>
      </c>
      <c r="R103" s="15">
        <v>0.11021635608304629</v>
      </c>
      <c r="S103" s="15">
        <v>0.11343955064660299</v>
      </c>
      <c r="T103" s="15">
        <v>3.0002541944703389E-2</v>
      </c>
      <c r="U103" s="15">
        <v>0.22128362324123349</v>
      </c>
      <c r="V103" s="15">
        <v>0.21760466695315861</v>
      </c>
      <c r="W103" s="15">
        <v>0.15954988629992359</v>
      </c>
      <c r="X103" s="15">
        <v>7.0507352328676304E-2</v>
      </c>
    </row>
    <row r="104" spans="1:25" x14ac:dyDescent="0.3">
      <c r="A104" t="s">
        <v>549</v>
      </c>
      <c r="B104">
        <v>9</v>
      </c>
      <c r="C104" t="s">
        <v>548</v>
      </c>
      <c r="D104" t="s">
        <v>469</v>
      </c>
      <c r="E104" s="15">
        <v>1.7019927897268399E-2</v>
      </c>
      <c r="F104" s="15">
        <v>1.7581275744713101E-2</v>
      </c>
      <c r="G104" s="15">
        <v>1.7908754127138781E-2</v>
      </c>
      <c r="H104" s="15">
        <v>1.6979785156705451E-2</v>
      </c>
      <c r="I104" s="15">
        <v>9.823833204360817E-3</v>
      </c>
      <c r="J104" s="15">
        <v>9.508300303838424E-3</v>
      </c>
      <c r="K104" s="15">
        <v>1.1147556837670519E-2</v>
      </c>
      <c r="L104" s="15">
        <v>5.1584619244269901E-2</v>
      </c>
      <c r="M104" s="15">
        <v>0.76532079157005573</v>
      </c>
      <c r="N104" s="15">
        <v>0.31744059071878628</v>
      </c>
      <c r="O104" s="15">
        <v>0.36020786163260071</v>
      </c>
      <c r="P104" s="15">
        <v>0.49375031350762361</v>
      </c>
      <c r="Q104" s="15">
        <v>0.55030607372496509</v>
      </c>
      <c r="R104" s="15">
        <v>0.6803423252513211</v>
      </c>
      <c r="S104" s="15">
        <v>0.68052006501641482</v>
      </c>
      <c r="T104" s="15">
        <v>9.7244556136849208E-2</v>
      </c>
      <c r="U104" s="15"/>
      <c r="V104" s="15"/>
      <c r="W104" s="15"/>
      <c r="X104" s="15"/>
    </row>
    <row r="105" spans="1:25" x14ac:dyDescent="0.3">
      <c r="A105" t="s">
        <v>560</v>
      </c>
      <c r="B105">
        <v>9</v>
      </c>
      <c r="C105" t="s">
        <v>548</v>
      </c>
      <c r="D105" t="s">
        <v>465</v>
      </c>
      <c r="E105" s="15">
        <v>2.364748822851479</v>
      </c>
      <c r="F105" s="15">
        <v>2.166124735296127</v>
      </c>
      <c r="G105" s="15">
        <v>2.9839198560174789</v>
      </c>
      <c r="H105" s="15">
        <v>3.663057582734937</v>
      </c>
      <c r="I105" s="15">
        <v>2.6308397332922571</v>
      </c>
      <c r="J105" s="15">
        <v>2.4429032865943152</v>
      </c>
      <c r="K105" s="15">
        <v>2.169950656238461</v>
      </c>
      <c r="L105" s="15">
        <v>1.8436652874875159</v>
      </c>
      <c r="M105" s="15"/>
      <c r="N105" s="15"/>
      <c r="O105" s="15"/>
      <c r="P105" s="15"/>
      <c r="Q105" s="15"/>
      <c r="R105" s="15"/>
      <c r="S105" s="15"/>
      <c r="T105" s="15"/>
      <c r="U105" s="15"/>
      <c r="V105" s="15"/>
      <c r="W105" s="15"/>
      <c r="X105" s="15"/>
    </row>
    <row r="106" spans="1:25" hidden="1" x14ac:dyDescent="0.3">
      <c r="A106" s="34"/>
      <c r="B106" s="34"/>
      <c r="C106" s="34"/>
      <c r="D106" s="34" t="s">
        <v>477</v>
      </c>
      <c r="E106" s="35"/>
      <c r="F106" s="35"/>
      <c r="G106" s="35"/>
      <c r="H106" s="35"/>
      <c r="I106" s="35"/>
      <c r="J106" s="35"/>
      <c r="K106" s="35"/>
      <c r="L106" s="35"/>
      <c r="M106" s="35"/>
      <c r="N106" s="35"/>
      <c r="O106" s="35"/>
      <c r="P106" s="35"/>
      <c r="Q106" s="35"/>
      <c r="R106" s="35"/>
      <c r="S106" s="35"/>
      <c r="T106" s="35"/>
      <c r="U106" s="35">
        <v>3.8977310095363369</v>
      </c>
      <c r="V106" s="35">
        <v>3.9806924101198402</v>
      </c>
      <c r="W106" s="35">
        <v>3.4853757616790788</v>
      </c>
      <c r="X106" s="35">
        <v>3.1149752191098901</v>
      </c>
      <c r="Y106" s="34"/>
    </row>
    <row r="107" spans="1:25" s="34" customFormat="1" hidden="1" x14ac:dyDescent="0.3">
      <c r="A107" t="s">
        <v>482</v>
      </c>
      <c r="B107"/>
      <c r="C107" t="s">
        <v>479</v>
      </c>
      <c r="D107" t="s">
        <v>462</v>
      </c>
      <c r="E107" s="15"/>
      <c r="F107" s="15"/>
      <c r="G107" s="15"/>
      <c r="H107" s="15"/>
      <c r="I107" s="15"/>
      <c r="J107" s="15"/>
      <c r="K107" s="15"/>
      <c r="L107" s="15">
        <v>1.1141823632275789</v>
      </c>
      <c r="M107" s="15">
        <v>1.226640547684112</v>
      </c>
      <c r="N107" s="15">
        <v>1.8066912284323611</v>
      </c>
      <c r="O107" s="15">
        <v>2.3545012779972319</v>
      </c>
      <c r="P107" s="31">
        <v>2.3687322021913095</v>
      </c>
      <c r="Q107" s="31">
        <v>2.3829631263853868</v>
      </c>
      <c r="R107" s="31">
        <v>2.3971940505794644</v>
      </c>
      <c r="S107" s="31">
        <v>2.4114249747735417</v>
      </c>
      <c r="T107" s="31">
        <v>2.4256558989676194</v>
      </c>
      <c r="U107" s="15">
        <v>2.439886823161697</v>
      </c>
      <c r="V107" s="15">
        <v>2.0609800279371511</v>
      </c>
      <c r="W107" s="15">
        <v>1.6533333333333331</v>
      </c>
      <c r="X107" s="15">
        <v>0.94154057275609992</v>
      </c>
      <c r="Y107"/>
    </row>
    <row r="108" spans="1:25" hidden="1" x14ac:dyDescent="0.3">
      <c r="A108" t="s">
        <v>512</v>
      </c>
      <c r="C108" t="s">
        <v>479</v>
      </c>
      <c r="D108" t="s">
        <v>466</v>
      </c>
      <c r="E108" s="15"/>
      <c r="F108" s="15"/>
      <c r="G108" s="15"/>
      <c r="H108" s="15"/>
      <c r="I108" s="15"/>
      <c r="J108" s="15"/>
      <c r="K108" s="15"/>
      <c r="L108" s="15"/>
      <c r="M108" s="15"/>
      <c r="N108" s="15"/>
      <c r="O108" s="15"/>
      <c r="P108" s="15"/>
      <c r="Q108" s="15"/>
      <c r="R108" s="15"/>
      <c r="S108" s="15"/>
      <c r="T108" s="15"/>
      <c r="U108" s="15"/>
      <c r="V108" s="15"/>
      <c r="W108" s="15"/>
      <c r="X108" s="15">
        <v>5.0812211861876051</v>
      </c>
    </row>
    <row r="109" spans="1:25" hidden="1" x14ac:dyDescent="0.3">
      <c r="A109" t="s">
        <v>546</v>
      </c>
      <c r="C109" t="s">
        <v>479</v>
      </c>
      <c r="D109" t="s">
        <v>472</v>
      </c>
      <c r="E109" s="15"/>
      <c r="F109" s="15"/>
      <c r="G109" s="15"/>
      <c r="H109" s="15"/>
      <c r="I109" s="15">
        <v>3.214321684366964</v>
      </c>
      <c r="J109" s="15">
        <v>3.1724072829440479</v>
      </c>
      <c r="K109" s="15">
        <v>2.650825610383023</v>
      </c>
      <c r="L109" s="15">
        <v>0.68673450918902357</v>
      </c>
      <c r="M109" s="15">
        <v>0.26111100032992651</v>
      </c>
      <c r="N109" s="15">
        <v>0.31347827828982588</v>
      </c>
      <c r="O109" s="15">
        <v>0.95549743497313555</v>
      </c>
      <c r="P109" s="15">
        <v>2.3671117949982241</v>
      </c>
      <c r="Q109" s="15">
        <v>2.4219191881411102</v>
      </c>
      <c r="R109" s="15">
        <v>2.3538901135405701</v>
      </c>
      <c r="S109" s="15">
        <v>2.7930472677810192</v>
      </c>
      <c r="T109" s="15"/>
      <c r="U109" s="15"/>
      <c r="V109" s="15"/>
      <c r="W109" s="15"/>
      <c r="X109" s="15"/>
    </row>
    <row r="110" spans="1:25" hidden="1" x14ac:dyDescent="0.3">
      <c r="A110" t="s">
        <v>508</v>
      </c>
      <c r="C110" t="s">
        <v>479</v>
      </c>
      <c r="D110" t="s">
        <v>476</v>
      </c>
      <c r="E110" s="15"/>
      <c r="F110" s="15"/>
      <c r="G110" s="15"/>
      <c r="H110" s="15"/>
      <c r="I110" s="15"/>
      <c r="J110" s="15"/>
      <c r="K110" s="15"/>
      <c r="L110" s="15"/>
      <c r="M110" s="15">
        <v>1.030509893322562</v>
      </c>
      <c r="N110" s="15"/>
      <c r="O110" s="15"/>
      <c r="P110" s="15"/>
      <c r="Q110" s="15"/>
      <c r="R110" s="15">
        <v>2.2581252257754381</v>
      </c>
      <c r="S110" s="15">
        <v>3.0245057110004798</v>
      </c>
      <c r="T110" s="15"/>
      <c r="U110" s="15"/>
      <c r="V110" s="15"/>
      <c r="W110" s="15"/>
      <c r="X110" s="15"/>
    </row>
    <row r="111" spans="1:25" hidden="1" x14ac:dyDescent="0.3">
      <c r="A111" t="s">
        <v>486</v>
      </c>
      <c r="C111" t="s">
        <v>479</v>
      </c>
      <c r="D111" t="s">
        <v>474</v>
      </c>
      <c r="E111" s="15"/>
      <c r="F111" s="15"/>
      <c r="G111" s="15"/>
      <c r="H111" s="15"/>
      <c r="I111" s="15"/>
      <c r="J111" s="15"/>
      <c r="K111" s="15"/>
      <c r="L111" s="15"/>
      <c r="M111" s="15"/>
      <c r="N111" s="15"/>
      <c r="O111" s="15"/>
      <c r="P111" s="15"/>
      <c r="Q111" s="15"/>
      <c r="R111" s="15"/>
      <c r="S111" s="15"/>
      <c r="T111" s="15"/>
      <c r="U111" s="15"/>
      <c r="V111" s="15"/>
      <c r="W111" s="15"/>
      <c r="X111" s="15">
        <v>6.5121652673686053E-2</v>
      </c>
    </row>
    <row r="112" spans="1:25" hidden="1" x14ac:dyDescent="0.3">
      <c r="A112" t="s">
        <v>507</v>
      </c>
      <c r="C112" t="s">
        <v>479</v>
      </c>
      <c r="D112" t="s">
        <v>476</v>
      </c>
      <c r="E112" s="15">
        <v>7.0391763808685166</v>
      </c>
      <c r="F112" s="15">
        <v>6.9202453798637631</v>
      </c>
      <c r="G112" s="15">
        <v>7.6736757523489061</v>
      </c>
      <c r="H112" s="15">
        <v>6.3429179491514569</v>
      </c>
      <c r="I112" s="15">
        <v>7.0096010436105853</v>
      </c>
      <c r="J112" s="15"/>
      <c r="K112" s="15"/>
      <c r="L112" s="15"/>
      <c r="M112" s="15"/>
      <c r="N112" s="15"/>
      <c r="O112" s="15"/>
      <c r="P112" s="15"/>
      <c r="Q112" s="15"/>
      <c r="R112" s="15"/>
      <c r="S112" s="15"/>
      <c r="T112" s="15"/>
      <c r="U112" s="15"/>
      <c r="V112" s="15"/>
      <c r="W112" s="15"/>
      <c r="X112" s="15"/>
    </row>
    <row r="113" spans="1:25" hidden="1" x14ac:dyDescent="0.3">
      <c r="A113" t="s">
        <v>506</v>
      </c>
      <c r="C113" t="s">
        <v>479</v>
      </c>
      <c r="D113" t="s">
        <v>476</v>
      </c>
      <c r="E113" s="15"/>
      <c r="F113" s="15"/>
      <c r="G113" s="15"/>
      <c r="H113" s="15"/>
      <c r="I113" s="15"/>
      <c r="J113" s="15"/>
      <c r="K113" s="15"/>
      <c r="L113" s="15"/>
      <c r="M113" s="15"/>
      <c r="N113" s="15"/>
      <c r="O113" s="15"/>
      <c r="P113" s="15"/>
      <c r="Q113" s="15"/>
      <c r="R113" s="15"/>
      <c r="S113" s="15"/>
      <c r="T113" s="15">
        <v>2.8238894359487201</v>
      </c>
      <c r="U113" s="15"/>
      <c r="V113" s="15"/>
      <c r="W113" s="15"/>
      <c r="X113" s="15"/>
    </row>
    <row r="114" spans="1:25" hidden="1" x14ac:dyDescent="0.3">
      <c r="A114" s="42" t="s">
        <v>505</v>
      </c>
      <c r="B114" s="42"/>
      <c r="C114" s="42" t="s">
        <v>479</v>
      </c>
      <c r="D114" s="42" t="s">
        <v>476</v>
      </c>
      <c r="E114" s="43"/>
      <c r="F114" s="43"/>
      <c r="G114" s="43"/>
      <c r="H114" s="43"/>
      <c r="I114" s="43"/>
      <c r="J114" s="43"/>
      <c r="K114" s="43"/>
      <c r="L114" s="43"/>
      <c r="M114" s="43"/>
      <c r="N114" s="43"/>
      <c r="O114" s="43"/>
      <c r="P114" s="43"/>
      <c r="Q114" s="43"/>
      <c r="R114" s="43">
        <v>2.163512526267076</v>
      </c>
      <c r="S114" s="43">
        <v>2.2336800487993331</v>
      </c>
      <c r="T114" s="43"/>
      <c r="U114" s="43"/>
      <c r="V114" s="43"/>
      <c r="W114" s="43"/>
      <c r="X114" s="43"/>
      <c r="Y114" s="42"/>
    </row>
    <row r="115" spans="1:25" hidden="1" x14ac:dyDescent="0.3">
      <c r="A115" t="s">
        <v>504</v>
      </c>
      <c r="C115" t="s">
        <v>479</v>
      </c>
      <c r="D115" t="s">
        <v>476</v>
      </c>
      <c r="E115" s="15"/>
      <c r="F115" s="15"/>
      <c r="G115" s="15"/>
      <c r="H115" s="15"/>
      <c r="I115" s="15"/>
      <c r="J115" s="15"/>
      <c r="K115" s="15"/>
      <c r="L115" s="15"/>
      <c r="M115" s="15"/>
      <c r="N115" s="15"/>
      <c r="O115" s="15"/>
      <c r="P115" s="15"/>
      <c r="Q115" s="15"/>
      <c r="R115" s="15">
        <v>2.2618112797588932</v>
      </c>
      <c r="S115" s="15">
        <v>1.7973737599946591</v>
      </c>
      <c r="T115" s="15"/>
      <c r="U115" s="15"/>
      <c r="V115" s="15"/>
      <c r="W115" s="15"/>
      <c r="X115" s="15"/>
    </row>
    <row r="116" spans="1:25" hidden="1" x14ac:dyDescent="0.3">
      <c r="A116" t="s">
        <v>485</v>
      </c>
      <c r="C116" t="s">
        <v>479</v>
      </c>
      <c r="D116" t="s">
        <v>474</v>
      </c>
      <c r="E116" s="15"/>
      <c r="F116" s="15"/>
      <c r="G116" s="15"/>
      <c r="H116" s="15"/>
      <c r="I116" s="15"/>
      <c r="J116" s="15"/>
      <c r="K116" s="15"/>
      <c r="L116" s="15"/>
      <c r="M116" s="15"/>
      <c r="N116" s="15"/>
      <c r="O116" s="15"/>
      <c r="P116" s="15"/>
      <c r="Q116" s="15"/>
      <c r="R116" s="15">
        <v>2.2809685798555992</v>
      </c>
      <c r="S116" s="15">
        <v>2.1406697741806209</v>
      </c>
      <c r="T116" s="15"/>
      <c r="U116" s="15"/>
      <c r="V116" s="15"/>
      <c r="W116" s="15"/>
      <c r="X116" s="15"/>
    </row>
    <row r="117" spans="1:25" hidden="1" x14ac:dyDescent="0.3">
      <c r="A117" t="s">
        <v>536</v>
      </c>
      <c r="C117" t="s">
        <v>479</v>
      </c>
      <c r="D117" t="s">
        <v>474</v>
      </c>
      <c r="E117" s="15"/>
      <c r="F117" s="15"/>
      <c r="G117" s="15"/>
      <c r="H117" s="15"/>
      <c r="I117" s="15"/>
      <c r="J117" s="15"/>
      <c r="K117" s="15"/>
      <c r="L117" s="15"/>
      <c r="M117" s="15"/>
      <c r="N117" s="15"/>
      <c r="O117" s="15"/>
      <c r="P117" s="15"/>
      <c r="Q117" s="15"/>
      <c r="R117" s="15"/>
      <c r="S117" s="15"/>
      <c r="T117" s="15"/>
      <c r="U117" s="15"/>
      <c r="V117" s="15"/>
      <c r="W117" s="15"/>
      <c r="X117" s="15">
        <v>1.117017682283612</v>
      </c>
    </row>
    <row r="118" spans="1:25" hidden="1" x14ac:dyDescent="0.3">
      <c r="A118" s="42" t="s">
        <v>503</v>
      </c>
      <c r="B118" s="42"/>
      <c r="C118" s="42" t="s">
        <v>479</v>
      </c>
      <c r="D118" s="42" t="s">
        <v>476</v>
      </c>
      <c r="E118" s="43"/>
      <c r="F118" s="43"/>
      <c r="G118" s="43"/>
      <c r="H118" s="43"/>
      <c r="I118" s="43"/>
      <c r="J118" s="43"/>
      <c r="K118" s="43"/>
      <c r="L118" s="43"/>
      <c r="M118" s="43"/>
      <c r="N118" s="43"/>
      <c r="O118" s="43"/>
      <c r="P118" s="43"/>
      <c r="Q118" s="43"/>
      <c r="R118" s="43"/>
      <c r="S118" s="43"/>
      <c r="T118" s="43"/>
      <c r="U118" s="43">
        <v>3.0582175083812002</v>
      </c>
      <c r="V118" s="43">
        <v>2.691585340472908</v>
      </c>
      <c r="W118" s="43">
        <v>2.3210087439881311</v>
      </c>
      <c r="X118" s="43">
        <v>1.531980099892831</v>
      </c>
      <c r="Y118" s="42"/>
    </row>
    <row r="119" spans="1:25" hidden="1" x14ac:dyDescent="0.3">
      <c r="A119" t="s">
        <v>502</v>
      </c>
      <c r="C119" t="s">
        <v>479</v>
      </c>
      <c r="D119" t="s">
        <v>476</v>
      </c>
      <c r="E119" s="15"/>
      <c r="F119" s="15"/>
      <c r="G119" s="15"/>
      <c r="H119" s="15"/>
      <c r="I119" s="15"/>
      <c r="J119" s="15"/>
      <c r="K119" s="15"/>
      <c r="L119" s="15"/>
      <c r="M119" s="15"/>
      <c r="N119" s="15"/>
      <c r="O119" s="15"/>
      <c r="P119" s="15"/>
      <c r="Q119" s="15"/>
      <c r="R119" s="15">
        <v>3.1663034264708889</v>
      </c>
      <c r="S119" s="15">
        <v>2.795764153254146</v>
      </c>
      <c r="T119" s="15"/>
      <c r="U119" s="15"/>
      <c r="V119" s="15"/>
      <c r="W119" s="15"/>
      <c r="X119" s="15"/>
    </row>
    <row r="120" spans="1:25" hidden="1" x14ac:dyDescent="0.3">
      <c r="A120" t="s">
        <v>515</v>
      </c>
      <c r="C120" t="s">
        <v>479</v>
      </c>
      <c r="D120" t="s">
        <v>478</v>
      </c>
      <c r="E120" s="15"/>
      <c r="F120" s="15"/>
      <c r="G120" s="15"/>
      <c r="H120" s="15"/>
      <c r="I120" s="15"/>
      <c r="J120" s="15"/>
      <c r="K120" s="15"/>
      <c r="L120" s="15"/>
      <c r="M120" s="15"/>
      <c r="N120" s="15"/>
      <c r="O120" s="15"/>
      <c r="P120" s="15">
        <v>0</v>
      </c>
      <c r="Q120" s="15">
        <v>0</v>
      </c>
      <c r="R120" s="15"/>
      <c r="S120" s="15"/>
      <c r="T120" s="15">
        <v>2.493854043615433E-2</v>
      </c>
      <c r="U120" s="15"/>
      <c r="V120" s="15"/>
      <c r="W120" s="15"/>
      <c r="X120" s="15"/>
    </row>
    <row r="121" spans="1:25" hidden="1" x14ac:dyDescent="0.3">
      <c r="A121" s="42" t="s">
        <v>535</v>
      </c>
      <c r="B121" s="42"/>
      <c r="C121" s="42" t="s">
        <v>479</v>
      </c>
      <c r="D121" s="42" t="s">
        <v>474</v>
      </c>
      <c r="E121" s="43"/>
      <c r="F121" s="43"/>
      <c r="G121" s="43"/>
      <c r="H121" s="43"/>
      <c r="I121" s="43"/>
      <c r="J121" s="43"/>
      <c r="K121" s="43"/>
      <c r="L121" s="43"/>
      <c r="M121" s="43"/>
      <c r="N121" s="43"/>
      <c r="O121" s="43"/>
      <c r="P121" s="43"/>
      <c r="Q121" s="43"/>
      <c r="R121" s="43"/>
      <c r="S121" s="43"/>
      <c r="T121" s="43"/>
      <c r="U121" s="43"/>
      <c r="V121" s="43"/>
      <c r="W121" s="43"/>
      <c r="X121" s="43">
        <v>1.2535797763761709</v>
      </c>
      <c r="Y121" s="42" t="s">
        <v>655</v>
      </c>
    </row>
    <row r="122" spans="1:25" hidden="1" x14ac:dyDescent="0.3">
      <c r="A122" t="s">
        <v>496</v>
      </c>
      <c r="C122" t="s">
        <v>479</v>
      </c>
      <c r="D122" t="s">
        <v>462</v>
      </c>
      <c r="E122" s="15"/>
      <c r="F122" s="15"/>
      <c r="G122" s="15"/>
      <c r="H122" s="15"/>
      <c r="I122" s="15"/>
      <c r="J122" s="15"/>
      <c r="K122" s="15"/>
      <c r="L122" s="15">
        <v>0.52422022684310021</v>
      </c>
      <c r="M122" s="15">
        <v>0.78584807322714079</v>
      </c>
      <c r="N122" s="15">
        <v>1.4321453678515761</v>
      </c>
      <c r="O122" s="15">
        <v>2.06877728667031</v>
      </c>
      <c r="P122" s="15">
        <v>1.523510864411638</v>
      </c>
      <c r="Q122" s="15">
        <v>1.9174650286707819</v>
      </c>
      <c r="R122" s="15">
        <v>1.599630392752416</v>
      </c>
      <c r="S122" s="15">
        <v>1.566504269540308</v>
      </c>
      <c r="T122" s="15"/>
      <c r="U122" s="15"/>
      <c r="V122" s="15"/>
      <c r="W122" s="15"/>
      <c r="X122" s="15"/>
    </row>
    <row r="123" spans="1:25" hidden="1" x14ac:dyDescent="0.3">
      <c r="A123" t="s">
        <v>21</v>
      </c>
      <c r="C123" t="s">
        <v>479</v>
      </c>
      <c r="D123" t="s">
        <v>478</v>
      </c>
      <c r="E123" s="15"/>
      <c r="F123" s="15"/>
      <c r="G123" s="15"/>
      <c r="H123" s="15"/>
      <c r="I123" s="15"/>
      <c r="J123" s="15"/>
      <c r="K123" s="15"/>
      <c r="L123" s="15"/>
      <c r="M123" s="15"/>
      <c r="N123" s="15"/>
      <c r="O123" s="15"/>
      <c r="P123" s="15"/>
      <c r="Q123" s="15"/>
      <c r="R123" s="15"/>
      <c r="S123" s="15"/>
      <c r="T123" s="15"/>
      <c r="U123" s="15">
        <v>1.12709185494102</v>
      </c>
      <c r="V123" s="15">
        <v>1.0456721359874339</v>
      </c>
      <c r="W123" s="15">
        <v>0.99370697877596847</v>
      </c>
      <c r="X123" s="15">
        <v>1.1036084998355771</v>
      </c>
    </row>
    <row r="124" spans="1:25" hidden="1" x14ac:dyDescent="0.3">
      <c r="A124" t="s">
        <v>514</v>
      </c>
      <c r="C124" t="s">
        <v>479</v>
      </c>
      <c r="D124" t="s">
        <v>478</v>
      </c>
      <c r="E124" s="15"/>
      <c r="F124" s="15"/>
      <c r="G124" s="15"/>
      <c r="H124" s="15"/>
      <c r="I124" s="15"/>
      <c r="J124" s="15"/>
      <c r="K124" s="15"/>
      <c r="L124" s="15"/>
      <c r="M124" s="15">
        <v>0</v>
      </c>
      <c r="N124" s="15"/>
      <c r="O124" s="15"/>
      <c r="P124" s="15"/>
      <c r="Q124" s="15"/>
      <c r="R124" s="15">
        <v>0</v>
      </c>
      <c r="S124" s="15">
        <v>0</v>
      </c>
      <c r="T124" s="15"/>
      <c r="U124" s="15"/>
      <c r="V124" s="15"/>
      <c r="W124" s="15"/>
      <c r="X124" s="15"/>
    </row>
    <row r="125" spans="1:25" hidden="1" x14ac:dyDescent="0.3">
      <c r="A125" t="s">
        <v>583</v>
      </c>
      <c r="C125" t="s">
        <v>479</v>
      </c>
      <c r="D125" t="s">
        <v>467</v>
      </c>
      <c r="E125" s="15"/>
      <c r="F125" s="15"/>
      <c r="G125" s="15"/>
      <c r="H125" s="15"/>
      <c r="I125" s="15"/>
      <c r="J125" s="15"/>
      <c r="K125" s="15">
        <v>3.542093966429805</v>
      </c>
      <c r="L125" s="15">
        <v>2.6611474673745179</v>
      </c>
      <c r="M125" s="15">
        <v>3.1618569430764039</v>
      </c>
      <c r="N125" s="15">
        <v>2.8289331430102371</v>
      </c>
      <c r="O125" s="15">
        <v>2.2828603151771798</v>
      </c>
      <c r="P125" s="15">
        <v>1.892482717826067</v>
      </c>
      <c r="Q125" s="15">
        <v>1.465623073159837</v>
      </c>
      <c r="R125" s="15"/>
      <c r="S125" s="15"/>
      <c r="T125" s="15"/>
      <c r="U125" s="15"/>
      <c r="V125" s="15"/>
      <c r="W125" s="15"/>
      <c r="X125" s="15"/>
    </row>
    <row r="126" spans="1:25" hidden="1" x14ac:dyDescent="0.3">
      <c r="A126" t="s">
        <v>534</v>
      </c>
      <c r="C126" t="s">
        <v>479</v>
      </c>
      <c r="D126" t="s">
        <v>474</v>
      </c>
      <c r="E126" s="15"/>
      <c r="F126" s="15"/>
      <c r="G126" s="15"/>
      <c r="H126" s="15"/>
      <c r="I126" s="15"/>
      <c r="J126" s="15"/>
      <c r="K126" s="15"/>
      <c r="L126" s="15"/>
      <c r="M126" s="15"/>
      <c r="N126" s="15"/>
      <c r="O126" s="15"/>
      <c r="P126" s="15"/>
      <c r="Q126" s="15"/>
      <c r="R126" s="15"/>
      <c r="S126" s="15"/>
      <c r="T126" s="15"/>
      <c r="U126" s="15"/>
      <c r="V126" s="15"/>
      <c r="W126" s="15"/>
      <c r="X126" s="15">
        <v>0.69140674509271616</v>
      </c>
    </row>
    <row r="127" spans="1:25" hidden="1" x14ac:dyDescent="0.3">
      <c r="A127" t="s">
        <v>533</v>
      </c>
      <c r="C127" t="s">
        <v>479</v>
      </c>
      <c r="D127" t="s">
        <v>474</v>
      </c>
      <c r="E127" s="15"/>
      <c r="F127" s="15"/>
      <c r="G127" s="15"/>
      <c r="H127" s="15"/>
      <c r="I127" s="15"/>
      <c r="J127" s="15"/>
      <c r="K127" s="15"/>
      <c r="L127" s="15"/>
      <c r="M127" s="15"/>
      <c r="N127" s="15"/>
      <c r="O127" s="15"/>
      <c r="P127" s="15"/>
      <c r="Q127" s="15"/>
      <c r="R127" s="15"/>
      <c r="S127" s="15"/>
      <c r="T127" s="15"/>
      <c r="U127" s="15"/>
      <c r="V127" s="15"/>
      <c r="W127" s="15"/>
      <c r="X127" s="15">
        <v>0.59119006103794525</v>
      </c>
    </row>
    <row r="128" spans="1:25" hidden="1" x14ac:dyDescent="0.3">
      <c r="A128" t="s">
        <v>532</v>
      </c>
      <c r="C128" t="s">
        <v>479</v>
      </c>
      <c r="D128" t="s">
        <v>474</v>
      </c>
      <c r="E128" s="15"/>
      <c r="F128" s="15"/>
      <c r="G128" s="15"/>
      <c r="H128" s="15"/>
      <c r="I128" s="15"/>
      <c r="J128" s="15"/>
      <c r="K128" s="15"/>
      <c r="L128" s="15"/>
      <c r="M128" s="15"/>
      <c r="N128" s="15"/>
      <c r="O128" s="15"/>
      <c r="P128" s="15"/>
      <c r="Q128" s="15"/>
      <c r="R128" s="15"/>
      <c r="S128" s="15"/>
      <c r="T128" s="15"/>
      <c r="U128" s="15"/>
      <c r="V128" s="15"/>
      <c r="W128" s="15"/>
      <c r="X128" s="15">
        <v>1.4378205081796669</v>
      </c>
    </row>
    <row r="129" spans="1:25" s="40" customFormat="1" hidden="1" x14ac:dyDescent="0.3">
      <c r="A129" t="s">
        <v>531</v>
      </c>
      <c r="B129"/>
      <c r="C129" t="s">
        <v>479</v>
      </c>
      <c r="D129" t="s">
        <v>474</v>
      </c>
      <c r="E129" s="15"/>
      <c r="F129" s="15"/>
      <c r="G129" s="15"/>
      <c r="H129" s="15"/>
      <c r="I129" s="15"/>
      <c r="J129" s="15"/>
      <c r="K129" s="15"/>
      <c r="L129" s="15"/>
      <c r="M129" s="15"/>
      <c r="N129" s="15"/>
      <c r="O129" s="15"/>
      <c r="P129" s="15"/>
      <c r="Q129" s="15"/>
      <c r="R129" s="15"/>
      <c r="S129" s="15"/>
      <c r="T129" s="15"/>
      <c r="U129" s="15"/>
      <c r="V129" s="15"/>
      <c r="W129" s="15"/>
      <c r="X129" s="15">
        <v>0.81105773621463795</v>
      </c>
      <c r="Y129"/>
    </row>
    <row r="130" spans="1:25" hidden="1" x14ac:dyDescent="0.3">
      <c r="A130" t="s">
        <v>530</v>
      </c>
      <c r="C130" t="s">
        <v>479</v>
      </c>
      <c r="D130" t="s">
        <v>474</v>
      </c>
      <c r="E130" s="15"/>
      <c r="F130" s="15"/>
      <c r="G130" s="15"/>
      <c r="H130" s="15"/>
      <c r="I130" s="15"/>
      <c r="J130" s="15"/>
      <c r="K130" s="15"/>
      <c r="L130" s="15"/>
      <c r="M130" s="15"/>
      <c r="N130" s="15"/>
      <c r="O130" s="15"/>
      <c r="P130" s="15"/>
      <c r="Q130" s="15"/>
      <c r="R130" s="15"/>
      <c r="S130" s="15"/>
      <c r="T130" s="15"/>
      <c r="U130" s="15"/>
      <c r="V130" s="15"/>
      <c r="W130" s="15"/>
      <c r="X130" s="15">
        <v>1.2734072659750231</v>
      </c>
    </row>
    <row r="131" spans="1:25" s="40" customFormat="1" hidden="1" x14ac:dyDescent="0.3">
      <c r="A131" t="s">
        <v>529</v>
      </c>
      <c r="B131"/>
      <c r="C131" t="s">
        <v>479</v>
      </c>
      <c r="D131" t="s">
        <v>474</v>
      </c>
      <c r="E131" s="15"/>
      <c r="F131" s="15"/>
      <c r="G131" s="15"/>
      <c r="H131" s="15"/>
      <c r="I131" s="15"/>
      <c r="J131" s="15"/>
      <c r="K131" s="15"/>
      <c r="L131" s="15"/>
      <c r="M131" s="15"/>
      <c r="N131" s="15"/>
      <c r="O131" s="15"/>
      <c r="P131" s="15"/>
      <c r="Q131" s="15"/>
      <c r="R131" s="15"/>
      <c r="S131" s="15"/>
      <c r="T131" s="15"/>
      <c r="U131" s="15"/>
      <c r="V131" s="15"/>
      <c r="W131" s="15"/>
      <c r="X131" s="15">
        <v>0.78518054609743071</v>
      </c>
      <c r="Y131"/>
    </row>
    <row r="132" spans="1:25" hidden="1" x14ac:dyDescent="0.3">
      <c r="A132" t="s">
        <v>528</v>
      </c>
      <c r="C132" t="s">
        <v>479</v>
      </c>
      <c r="D132" t="s">
        <v>474</v>
      </c>
      <c r="E132" s="15"/>
      <c r="F132" s="15"/>
      <c r="G132" s="15"/>
      <c r="H132" s="15"/>
      <c r="I132" s="15"/>
      <c r="J132" s="15"/>
      <c r="K132" s="15"/>
      <c r="L132" s="15"/>
      <c r="M132" s="15"/>
      <c r="N132" s="15"/>
      <c r="O132" s="15"/>
      <c r="P132" s="15"/>
      <c r="Q132" s="15"/>
      <c r="R132" s="15"/>
      <c r="S132" s="15"/>
      <c r="T132" s="15"/>
      <c r="U132" s="15"/>
      <c r="V132" s="15"/>
      <c r="W132" s="15"/>
      <c r="X132" s="15">
        <v>9.8407018604102697E-2</v>
      </c>
    </row>
    <row r="133" spans="1:25" hidden="1" x14ac:dyDescent="0.3">
      <c r="A133" t="s">
        <v>527</v>
      </c>
      <c r="C133" t="s">
        <v>479</v>
      </c>
      <c r="D133" t="s">
        <v>474</v>
      </c>
      <c r="E133" s="15"/>
      <c r="F133" s="15"/>
      <c r="G133" s="15"/>
      <c r="H133" s="15"/>
      <c r="I133" s="15"/>
      <c r="J133" s="15"/>
      <c r="K133" s="15"/>
      <c r="L133" s="15"/>
      <c r="M133" s="15"/>
      <c r="N133" s="15"/>
      <c r="O133" s="15"/>
      <c r="P133" s="15"/>
      <c r="Q133" s="15"/>
      <c r="R133" s="15"/>
      <c r="S133" s="15"/>
      <c r="T133" s="15"/>
      <c r="U133" s="15"/>
      <c r="V133" s="15"/>
      <c r="W133" s="15"/>
      <c r="X133" s="15">
        <v>1.188875107193474</v>
      </c>
    </row>
    <row r="134" spans="1:25" hidden="1" x14ac:dyDescent="0.3">
      <c r="A134" t="s">
        <v>526</v>
      </c>
      <c r="C134" t="s">
        <v>479</v>
      </c>
      <c r="D134" t="s">
        <v>474</v>
      </c>
      <c r="E134" s="15"/>
      <c r="F134" s="15"/>
      <c r="G134" s="15"/>
      <c r="H134" s="15"/>
      <c r="I134" s="15"/>
      <c r="J134" s="15"/>
      <c r="K134" s="15"/>
      <c r="L134" s="15"/>
      <c r="M134" s="15"/>
      <c r="N134" s="15"/>
      <c r="O134" s="15"/>
      <c r="P134" s="15"/>
      <c r="Q134" s="15"/>
      <c r="R134" s="15"/>
      <c r="S134" s="15"/>
      <c r="T134" s="15"/>
      <c r="U134" s="15">
        <v>2.3008248504092199</v>
      </c>
      <c r="V134" s="15">
        <v>2.1447871498605502</v>
      </c>
      <c r="W134" s="15">
        <v>1.605178755773508</v>
      </c>
      <c r="X134" s="15">
        <v>1.9243707457658299</v>
      </c>
    </row>
    <row r="135" spans="1:25" hidden="1" x14ac:dyDescent="0.3">
      <c r="A135" t="s">
        <v>525</v>
      </c>
      <c r="C135" t="s">
        <v>479</v>
      </c>
      <c r="D135" t="s">
        <v>474</v>
      </c>
      <c r="E135" s="15"/>
      <c r="F135" s="15"/>
      <c r="G135" s="15"/>
      <c r="H135" s="15"/>
      <c r="I135" s="15"/>
      <c r="J135" s="15"/>
      <c r="K135" s="15"/>
      <c r="L135" s="15"/>
      <c r="M135" s="15"/>
      <c r="N135" s="15"/>
      <c r="O135" s="15"/>
      <c r="P135" s="15"/>
      <c r="Q135" s="15"/>
      <c r="R135" s="15"/>
      <c r="S135" s="15"/>
      <c r="T135" s="15"/>
      <c r="U135" s="15"/>
      <c r="V135" s="15"/>
      <c r="W135" s="15"/>
      <c r="X135" s="15">
        <v>2.4189986624593689</v>
      </c>
    </row>
    <row r="136" spans="1:25" hidden="1" x14ac:dyDescent="0.3">
      <c r="A136" t="s">
        <v>524</v>
      </c>
      <c r="C136" t="s">
        <v>479</v>
      </c>
      <c r="D136" t="s">
        <v>474</v>
      </c>
      <c r="E136" s="15"/>
      <c r="F136" s="15"/>
      <c r="G136" s="15"/>
      <c r="H136" s="15"/>
      <c r="I136" s="15"/>
      <c r="J136" s="15"/>
      <c r="K136" s="15"/>
      <c r="L136" s="15"/>
      <c r="M136" s="15"/>
      <c r="N136" s="15"/>
      <c r="O136" s="15"/>
      <c r="P136" s="15"/>
      <c r="Q136" s="15"/>
      <c r="R136" s="15"/>
      <c r="S136" s="15"/>
      <c r="T136" s="15">
        <v>4.018915125637581</v>
      </c>
      <c r="U136" s="15"/>
      <c r="V136" s="15"/>
      <c r="W136" s="15"/>
      <c r="X136" s="15"/>
    </row>
    <row r="137" spans="1:25" hidden="1" x14ac:dyDescent="0.3">
      <c r="A137" t="s">
        <v>523</v>
      </c>
      <c r="C137" t="s">
        <v>479</v>
      </c>
      <c r="D137" t="s">
        <v>474</v>
      </c>
      <c r="E137" s="15"/>
      <c r="F137" s="15"/>
      <c r="G137" s="15"/>
      <c r="H137" s="15"/>
      <c r="I137" s="15"/>
      <c r="J137" s="15"/>
      <c r="K137" s="15"/>
      <c r="L137" s="15"/>
      <c r="M137" s="15"/>
      <c r="N137" s="15"/>
      <c r="O137" s="15"/>
      <c r="P137" s="15"/>
      <c r="Q137" s="15"/>
      <c r="R137" s="15"/>
      <c r="S137" s="15"/>
      <c r="T137" s="15"/>
      <c r="U137" s="15"/>
      <c r="V137" s="15"/>
      <c r="W137" s="15"/>
      <c r="X137" s="15">
        <v>1.336031856147518</v>
      </c>
    </row>
    <row r="138" spans="1:25" hidden="1" x14ac:dyDescent="0.3">
      <c r="A138" t="s">
        <v>513</v>
      </c>
      <c r="C138" t="s">
        <v>479</v>
      </c>
      <c r="D138" t="s">
        <v>478</v>
      </c>
      <c r="E138" s="15"/>
      <c r="F138" s="15"/>
      <c r="G138" s="15"/>
      <c r="H138" s="15"/>
      <c r="I138" s="15"/>
      <c r="J138" s="15"/>
      <c r="K138" s="15"/>
      <c r="L138" s="15"/>
      <c r="M138" s="15"/>
      <c r="N138" s="15"/>
      <c r="O138" s="15"/>
      <c r="P138" s="15"/>
      <c r="Q138" s="15"/>
      <c r="R138" s="15"/>
      <c r="S138" s="15"/>
      <c r="T138" s="15"/>
      <c r="U138" s="15">
        <v>0.90910877021917547</v>
      </c>
      <c r="V138" s="15">
        <v>0.86514518389959205</v>
      </c>
      <c r="W138" s="15">
        <v>0.51626223093451273</v>
      </c>
      <c r="X138" s="15">
        <v>0.53057169360619638</v>
      </c>
    </row>
    <row r="139" spans="1:25" hidden="1" x14ac:dyDescent="0.3">
      <c r="A139" t="s">
        <v>491</v>
      </c>
      <c r="C139" t="s">
        <v>479</v>
      </c>
      <c r="D139" t="s">
        <v>464</v>
      </c>
      <c r="E139" s="15"/>
      <c r="F139" s="15"/>
      <c r="G139" s="15"/>
      <c r="H139" s="15"/>
      <c r="I139" s="15"/>
      <c r="J139" s="15"/>
      <c r="K139" s="15"/>
      <c r="L139" s="15"/>
      <c r="M139" s="15"/>
      <c r="N139" s="15"/>
      <c r="O139" s="15"/>
      <c r="P139" s="15"/>
      <c r="Q139" s="15"/>
      <c r="R139" s="15">
        <v>1.366834837046585</v>
      </c>
      <c r="S139" s="15">
        <v>1.382325011010745</v>
      </c>
      <c r="T139" s="15"/>
      <c r="U139" s="15"/>
      <c r="V139" s="15"/>
      <c r="W139" s="15"/>
      <c r="X139" s="15"/>
    </row>
    <row r="140" spans="1:25" hidden="1" x14ac:dyDescent="0.3">
      <c r="A140" t="s">
        <v>484</v>
      </c>
      <c r="C140" t="s">
        <v>479</v>
      </c>
      <c r="D140" t="s">
        <v>470</v>
      </c>
      <c r="E140" s="15"/>
      <c r="F140" s="15"/>
      <c r="G140" s="15"/>
      <c r="H140" s="15"/>
      <c r="I140" s="15"/>
      <c r="J140" s="15"/>
      <c r="K140" s="15"/>
      <c r="L140" s="15"/>
      <c r="M140" s="15">
        <v>0</v>
      </c>
      <c r="N140" s="15">
        <v>6.718407832464331E-3</v>
      </c>
      <c r="O140" s="15">
        <v>6.2123213056197073E-3</v>
      </c>
      <c r="P140" s="15">
        <v>0.17757193265671969</v>
      </c>
      <c r="Q140" s="15">
        <v>0.17045065070143131</v>
      </c>
      <c r="R140" s="15"/>
      <c r="S140" s="15"/>
      <c r="T140" s="15"/>
      <c r="U140" s="15"/>
      <c r="V140" s="15"/>
      <c r="W140" s="15"/>
      <c r="X140" s="15"/>
    </row>
    <row r="141" spans="1:25" hidden="1" x14ac:dyDescent="0.3">
      <c r="A141" t="s">
        <v>542</v>
      </c>
      <c r="C141" t="s">
        <v>479</v>
      </c>
      <c r="D141" t="s">
        <v>472</v>
      </c>
      <c r="E141" s="15"/>
      <c r="F141" s="15"/>
      <c r="G141" s="15"/>
      <c r="H141" s="15"/>
      <c r="I141" s="15"/>
      <c r="J141" s="15"/>
      <c r="K141" s="15"/>
      <c r="L141" s="15"/>
      <c r="M141" s="15"/>
      <c r="N141" s="15"/>
      <c r="O141" s="15"/>
      <c r="P141" s="15"/>
      <c r="Q141" s="15"/>
      <c r="R141" s="15"/>
      <c r="S141" s="15"/>
      <c r="T141" s="15"/>
      <c r="U141" s="15"/>
      <c r="V141" s="15"/>
      <c r="W141" s="15"/>
      <c r="X141" s="15">
        <v>0.26305225702988311</v>
      </c>
    </row>
    <row r="142" spans="1:25" hidden="1" x14ac:dyDescent="0.3">
      <c r="A142" t="s">
        <v>622</v>
      </c>
      <c r="C142" t="s">
        <v>479</v>
      </c>
      <c r="D142" t="s">
        <v>472</v>
      </c>
      <c r="E142" s="15"/>
      <c r="F142" s="15"/>
      <c r="G142" s="15"/>
      <c r="H142" s="15"/>
      <c r="I142" s="15"/>
      <c r="J142" s="15"/>
      <c r="K142" s="15">
        <v>0.21733336782903431</v>
      </c>
      <c r="L142" s="15">
        <v>0</v>
      </c>
      <c r="M142" s="15">
        <v>0.13943714838723681</v>
      </c>
      <c r="N142" s="15">
        <v>0.1806403697685498</v>
      </c>
      <c r="O142" s="15">
        <v>0.177112903572053</v>
      </c>
      <c r="P142" s="15">
        <v>1.9649466412809961E-2</v>
      </c>
      <c r="Q142" s="15">
        <v>1.9176818009501891E-2</v>
      </c>
      <c r="R142" s="15">
        <v>4.1034361469903038E-2</v>
      </c>
      <c r="S142" s="15">
        <v>4.3130780846218547E-2</v>
      </c>
      <c r="T142" s="15"/>
      <c r="U142" s="15"/>
      <c r="V142" s="15"/>
      <c r="W142" s="15"/>
      <c r="X142" s="15"/>
    </row>
    <row r="143" spans="1:25" hidden="1" x14ac:dyDescent="0.3">
      <c r="A143" t="s">
        <v>522</v>
      </c>
      <c r="C143" t="s">
        <v>479</v>
      </c>
      <c r="D143" t="s">
        <v>474</v>
      </c>
      <c r="E143" s="15"/>
      <c r="F143" s="15"/>
      <c r="G143" s="15"/>
      <c r="H143" s="15"/>
      <c r="I143" s="15"/>
      <c r="J143" s="15"/>
      <c r="K143" s="15"/>
      <c r="L143" s="15"/>
      <c r="M143" s="15"/>
      <c r="N143" s="15"/>
      <c r="O143" s="15"/>
      <c r="P143" s="15"/>
      <c r="Q143" s="15"/>
      <c r="R143" s="15"/>
      <c r="S143" s="15"/>
      <c r="T143" s="15"/>
      <c r="U143" s="15"/>
      <c r="V143" s="15"/>
      <c r="W143" s="15"/>
      <c r="X143" s="15">
        <v>0.89843103974314598</v>
      </c>
    </row>
    <row r="144" spans="1:25" hidden="1" x14ac:dyDescent="0.3">
      <c r="A144" s="42" t="s">
        <v>511</v>
      </c>
      <c r="B144" s="42"/>
      <c r="C144" s="42" t="s">
        <v>479</v>
      </c>
      <c r="D144" s="42" t="s">
        <v>466</v>
      </c>
      <c r="E144" s="43"/>
      <c r="F144" s="43"/>
      <c r="G144" s="43"/>
      <c r="H144" s="43"/>
      <c r="I144" s="43"/>
      <c r="J144" s="43"/>
      <c r="K144" s="43"/>
      <c r="L144" s="43"/>
      <c r="M144" s="43"/>
      <c r="N144" s="43"/>
      <c r="O144" s="43"/>
      <c r="P144" s="43"/>
      <c r="Q144" s="43"/>
      <c r="R144" s="43"/>
      <c r="S144" s="43"/>
      <c r="T144" s="43"/>
      <c r="U144" s="43">
        <v>0.78659475628628961</v>
      </c>
      <c r="V144" s="43">
        <v>0.94994840158231064</v>
      </c>
      <c r="W144" s="43"/>
      <c r="X144" s="43">
        <v>1.739236316352855</v>
      </c>
      <c r="Y144" s="42"/>
    </row>
    <row r="145" spans="1:24" hidden="1" x14ac:dyDescent="0.3">
      <c r="A145" t="s">
        <v>497</v>
      </c>
      <c r="C145" t="s">
        <v>479</v>
      </c>
      <c r="D145" t="s">
        <v>467</v>
      </c>
      <c r="E145" s="15"/>
      <c r="F145" s="15"/>
      <c r="G145" s="15"/>
      <c r="H145" s="15"/>
      <c r="I145" s="15"/>
      <c r="J145" s="15"/>
      <c r="K145" s="15"/>
      <c r="L145" s="15"/>
      <c r="M145" s="15"/>
      <c r="N145" s="15"/>
      <c r="O145" s="15"/>
      <c r="P145" s="15"/>
      <c r="Q145" s="15"/>
      <c r="R145" s="15"/>
      <c r="S145" s="15"/>
      <c r="T145" s="15"/>
      <c r="U145" s="15">
        <v>0.59102757255604021</v>
      </c>
      <c r="V145" s="15">
        <v>0.35057084069265648</v>
      </c>
      <c r="W145" s="15">
        <v>0.74977375321722539</v>
      </c>
      <c r="X145" s="15">
        <v>0.46396745498059772</v>
      </c>
    </row>
    <row r="146" spans="1:24" hidden="1" x14ac:dyDescent="0.3">
      <c r="A146" t="s">
        <v>481</v>
      </c>
      <c r="C146" t="s">
        <v>479</v>
      </c>
      <c r="D146" t="s">
        <v>462</v>
      </c>
      <c r="E146" s="15">
        <v>0.2184244039611854</v>
      </c>
      <c r="F146" s="15">
        <v>0.28625142673491161</v>
      </c>
      <c r="G146" s="15">
        <v>0.30948767104700409</v>
      </c>
      <c r="H146" s="15"/>
      <c r="I146" s="15"/>
      <c r="J146" s="15"/>
      <c r="K146" s="15"/>
      <c r="L146" s="15"/>
      <c r="M146" s="15"/>
      <c r="N146" s="15"/>
      <c r="O146" s="15"/>
      <c r="P146" s="15"/>
      <c r="Q146" s="15"/>
      <c r="R146" s="15"/>
      <c r="S146" s="15"/>
      <c r="T146" s="15"/>
      <c r="U146" s="15"/>
      <c r="V146" s="15"/>
      <c r="W146" s="15"/>
      <c r="X146" s="15"/>
    </row>
    <row r="147" spans="1:24" hidden="1" x14ac:dyDescent="0.3">
      <c r="A147" t="s">
        <v>521</v>
      </c>
      <c r="C147" t="s">
        <v>479</v>
      </c>
      <c r="D147" t="s">
        <v>474</v>
      </c>
      <c r="E147" s="15"/>
      <c r="F147" s="15"/>
      <c r="G147" s="15"/>
      <c r="H147" s="15"/>
      <c r="I147" s="15"/>
      <c r="J147" s="15"/>
      <c r="K147" s="15"/>
      <c r="L147" s="15"/>
      <c r="M147" s="15"/>
      <c r="N147" s="15"/>
      <c r="O147" s="15"/>
      <c r="P147" s="15"/>
      <c r="Q147" s="15"/>
      <c r="R147" s="15"/>
      <c r="S147" s="15"/>
      <c r="T147" s="15"/>
      <c r="U147" s="15"/>
      <c r="V147" s="15"/>
      <c r="W147" s="15"/>
      <c r="X147" s="15">
        <v>0.93216987012381658</v>
      </c>
    </row>
    <row r="148" spans="1:24" hidden="1" x14ac:dyDescent="0.3">
      <c r="A148" t="s">
        <v>520</v>
      </c>
      <c r="C148" t="s">
        <v>479</v>
      </c>
      <c r="D148" t="s">
        <v>474</v>
      </c>
      <c r="E148" s="15"/>
      <c r="F148" s="15"/>
      <c r="G148" s="15"/>
      <c r="H148" s="15"/>
      <c r="I148" s="15"/>
      <c r="J148" s="15"/>
      <c r="K148" s="15"/>
      <c r="L148" s="15"/>
      <c r="M148" s="15"/>
      <c r="N148" s="15"/>
      <c r="O148" s="15"/>
      <c r="P148" s="15"/>
      <c r="Q148" s="15"/>
      <c r="R148" s="15"/>
      <c r="S148" s="15"/>
      <c r="T148" s="15"/>
      <c r="U148" s="15"/>
      <c r="V148" s="15"/>
      <c r="W148" s="15"/>
      <c r="X148" s="15">
        <v>0.95864122677181107</v>
      </c>
    </row>
    <row r="149" spans="1:24" hidden="1" x14ac:dyDescent="0.3">
      <c r="A149" t="s">
        <v>519</v>
      </c>
      <c r="C149" t="s">
        <v>479</v>
      </c>
      <c r="D149" t="s">
        <v>474</v>
      </c>
      <c r="E149" s="15"/>
      <c r="F149" s="15"/>
      <c r="G149" s="15"/>
      <c r="H149" s="15"/>
      <c r="I149" s="15"/>
      <c r="J149" s="15"/>
      <c r="K149" s="15"/>
      <c r="L149" s="15"/>
      <c r="M149" s="15"/>
      <c r="N149" s="15"/>
      <c r="O149" s="15"/>
      <c r="P149" s="15"/>
      <c r="Q149" s="15"/>
      <c r="R149" s="15"/>
      <c r="S149" s="15"/>
      <c r="T149" s="15"/>
      <c r="U149" s="15"/>
      <c r="V149" s="15"/>
      <c r="W149" s="15"/>
      <c r="X149" s="15">
        <v>0.73362563316490614</v>
      </c>
    </row>
    <row r="150" spans="1:24" hidden="1" x14ac:dyDescent="0.3">
      <c r="A150" t="s">
        <v>518</v>
      </c>
      <c r="C150" t="s">
        <v>479</v>
      </c>
      <c r="D150" t="s">
        <v>474</v>
      </c>
      <c r="E150" s="15"/>
      <c r="F150" s="15"/>
      <c r="G150" s="15"/>
      <c r="H150" s="15"/>
      <c r="I150" s="15"/>
      <c r="J150" s="15"/>
      <c r="K150" s="15"/>
      <c r="L150" s="15"/>
      <c r="M150" s="15"/>
      <c r="N150" s="15"/>
      <c r="O150" s="15"/>
      <c r="P150" s="15"/>
      <c r="Q150" s="15"/>
      <c r="R150" s="15"/>
      <c r="S150" s="15"/>
      <c r="T150" s="15"/>
      <c r="U150" s="15"/>
      <c r="V150" s="15"/>
      <c r="W150" s="15"/>
      <c r="X150" s="15">
        <v>1.3443279771143859</v>
      </c>
    </row>
    <row r="151" spans="1:24" hidden="1" x14ac:dyDescent="0.3">
      <c r="A151" t="s">
        <v>643</v>
      </c>
      <c r="C151" t="s">
        <v>629</v>
      </c>
      <c r="D151" t="s">
        <v>461</v>
      </c>
      <c r="E151" s="15"/>
      <c r="F151" s="15"/>
      <c r="G151" s="15">
        <v>2.4168318055175</v>
      </c>
      <c r="H151" s="15">
        <v>2.1827670077291619</v>
      </c>
      <c r="I151" s="15">
        <v>2.0819332638793719</v>
      </c>
      <c r="J151" s="15">
        <v>1.66343981302346</v>
      </c>
      <c r="K151" s="15">
        <v>1.85201535111552</v>
      </c>
      <c r="L151" s="15"/>
      <c r="M151" s="15"/>
      <c r="N151" s="15"/>
      <c r="O151" s="15"/>
      <c r="P151" s="15"/>
      <c r="Q151" s="15"/>
      <c r="R151" s="15"/>
      <c r="S151" s="15"/>
      <c r="T151" s="15"/>
      <c r="U151" s="15"/>
      <c r="V151" s="15"/>
      <c r="W151" s="15"/>
      <c r="X151" s="15"/>
    </row>
    <row r="152" spans="1:24" hidden="1" x14ac:dyDescent="0.3">
      <c r="A152" t="s">
        <v>489</v>
      </c>
      <c r="C152" t="s">
        <v>479</v>
      </c>
      <c r="D152" t="s">
        <v>477</v>
      </c>
      <c r="E152" s="15"/>
      <c r="F152" s="15"/>
      <c r="G152" s="15">
        <v>0.73861085379831393</v>
      </c>
      <c r="H152" s="15"/>
      <c r="I152" s="15"/>
      <c r="J152" s="15"/>
      <c r="K152" s="15"/>
      <c r="L152" s="15"/>
      <c r="M152" s="15"/>
      <c r="N152" s="15"/>
      <c r="O152" s="15"/>
      <c r="P152" s="15"/>
      <c r="Q152" s="15"/>
      <c r="R152" s="15"/>
      <c r="S152" s="15"/>
      <c r="T152" s="15"/>
      <c r="U152" s="15"/>
      <c r="V152" s="15"/>
      <c r="W152" s="15"/>
      <c r="X152" s="15"/>
    </row>
    <row r="153" spans="1:24" hidden="1" x14ac:dyDescent="0.3">
      <c r="A153" t="s">
        <v>547</v>
      </c>
      <c r="C153" t="s">
        <v>479</v>
      </c>
      <c r="D153" t="s">
        <v>477</v>
      </c>
      <c r="E153" s="15"/>
      <c r="F153" s="15"/>
      <c r="G153" s="15"/>
      <c r="H153" s="15"/>
      <c r="I153" s="15"/>
      <c r="J153" s="15"/>
      <c r="K153" s="15"/>
      <c r="L153" s="15"/>
      <c r="M153" s="15"/>
      <c r="N153" s="15"/>
      <c r="O153" s="15"/>
      <c r="P153" s="15">
        <v>2.079422388888998</v>
      </c>
      <c r="Q153" s="15">
        <v>2.2611857054267159</v>
      </c>
      <c r="R153" s="15">
        <v>2.19619795737073</v>
      </c>
      <c r="S153" s="15">
        <v>2.284680384959259</v>
      </c>
      <c r="T153" s="15"/>
      <c r="U153" s="15">
        <v>1.556105349794239</v>
      </c>
      <c r="V153" s="15">
        <v>1.1614692953243639</v>
      </c>
      <c r="W153" s="15">
        <v>1.585361658213031</v>
      </c>
      <c r="X153" s="15">
        <v>1.724597369761963</v>
      </c>
    </row>
    <row r="154" spans="1:24" hidden="1" x14ac:dyDescent="0.3">
      <c r="A154" t="s">
        <v>540</v>
      </c>
      <c r="C154" t="s">
        <v>479</v>
      </c>
      <c r="D154" t="s">
        <v>477</v>
      </c>
      <c r="E154" s="15"/>
      <c r="F154" s="15"/>
      <c r="G154" s="15"/>
      <c r="H154" s="15"/>
      <c r="I154" s="15"/>
      <c r="J154" s="15"/>
      <c r="K154" s="15"/>
      <c r="L154" s="15"/>
      <c r="M154" s="15"/>
      <c r="N154" s="15"/>
      <c r="O154" s="15"/>
      <c r="P154" s="15"/>
      <c r="Q154" s="15"/>
      <c r="R154" s="15"/>
      <c r="S154" s="15"/>
      <c r="T154" s="15"/>
      <c r="U154" s="15">
        <v>1.952472816555594</v>
      </c>
      <c r="V154" s="15">
        <v>2.7126213592233008</v>
      </c>
      <c r="W154" s="15">
        <v>3.0488598591549301</v>
      </c>
      <c r="X154" s="15">
        <v>3.0965530979781399</v>
      </c>
    </row>
    <row r="155" spans="1:24" hidden="1" x14ac:dyDescent="0.3">
      <c r="A155" t="s">
        <v>539</v>
      </c>
      <c r="C155" t="s">
        <v>479</v>
      </c>
      <c r="D155" t="s">
        <v>477</v>
      </c>
      <c r="E155" s="15"/>
      <c r="F155" s="15"/>
      <c r="G155" s="15"/>
      <c r="H155" s="15"/>
      <c r="I155" s="15"/>
      <c r="J155" s="15"/>
      <c r="K155" s="15"/>
      <c r="L155" s="15"/>
      <c r="M155" s="15"/>
      <c r="N155" s="15"/>
      <c r="O155" s="15"/>
      <c r="P155" s="15"/>
      <c r="Q155" s="15"/>
      <c r="R155" s="15"/>
      <c r="S155" s="15"/>
      <c r="T155" s="15">
        <v>0.45237125010606971</v>
      </c>
      <c r="U155" s="15"/>
      <c r="V155" s="15"/>
      <c r="W155" s="15"/>
      <c r="X155" s="15"/>
    </row>
    <row r="156" spans="1:24" hidden="1" x14ac:dyDescent="0.3">
      <c r="A156" t="s">
        <v>538</v>
      </c>
      <c r="C156" t="s">
        <v>479</v>
      </c>
      <c r="D156" t="s">
        <v>477</v>
      </c>
      <c r="E156" s="15"/>
      <c r="F156" s="15"/>
      <c r="G156" s="15"/>
      <c r="H156" s="15"/>
      <c r="I156" s="15"/>
      <c r="J156" s="15"/>
      <c r="K156" s="15"/>
      <c r="L156" s="15"/>
      <c r="M156" s="15"/>
      <c r="N156" s="15"/>
      <c r="O156" s="15"/>
      <c r="P156" s="15"/>
      <c r="Q156" s="15"/>
      <c r="R156" s="15"/>
      <c r="S156" s="15"/>
      <c r="T156" s="15">
        <v>8.7119535671708725E-3</v>
      </c>
      <c r="U156" s="15"/>
      <c r="V156" s="15"/>
      <c r="W156" s="15"/>
      <c r="X156" s="15"/>
    </row>
    <row r="157" spans="1:24" hidden="1" x14ac:dyDescent="0.3">
      <c r="A157" t="s">
        <v>616</v>
      </c>
      <c r="C157" t="s">
        <v>479</v>
      </c>
      <c r="D157" t="s">
        <v>477</v>
      </c>
      <c r="E157" s="15"/>
      <c r="F157" s="15"/>
      <c r="G157" s="15"/>
      <c r="H157" s="15"/>
      <c r="I157" s="15"/>
      <c r="J157" s="15"/>
      <c r="K157" s="15"/>
      <c r="L157" s="15"/>
      <c r="M157" s="15">
        <v>1.7068154205036059</v>
      </c>
      <c r="N157" s="15">
        <v>2.1592840445361361</v>
      </c>
      <c r="O157" s="15">
        <v>2.3176667848760668</v>
      </c>
      <c r="P157" s="15">
        <v>2.173206994195291</v>
      </c>
      <c r="Q157" s="15">
        <v>2.1355625723892309</v>
      </c>
      <c r="R157" s="15">
        <v>2.127464711977721</v>
      </c>
      <c r="S157" s="15">
        <v>1.786510804030903</v>
      </c>
      <c r="T157" s="15"/>
      <c r="U157" s="15"/>
      <c r="V157" s="15"/>
      <c r="W157" s="15"/>
      <c r="X157" s="15"/>
    </row>
    <row r="158" spans="1:24" hidden="1" x14ac:dyDescent="0.3">
      <c r="A158" t="s">
        <v>615</v>
      </c>
      <c r="C158" t="s">
        <v>479</v>
      </c>
      <c r="D158" t="s">
        <v>477</v>
      </c>
      <c r="E158" s="15"/>
      <c r="F158" s="15"/>
      <c r="G158" s="15"/>
      <c r="H158" s="15"/>
      <c r="I158" s="15"/>
      <c r="J158" s="15"/>
      <c r="K158" s="15"/>
      <c r="L158" s="15"/>
      <c r="M158" s="15">
        <v>4.0131258117944144</v>
      </c>
      <c r="N158" s="15"/>
      <c r="O158" s="15"/>
      <c r="P158" s="15"/>
      <c r="Q158" s="15"/>
      <c r="R158" s="15">
        <v>4.4136050065756178</v>
      </c>
      <c r="S158" s="15">
        <v>4.0794874704565967</v>
      </c>
      <c r="T158" s="15"/>
      <c r="U158" s="15"/>
      <c r="V158" s="15"/>
      <c r="W158" s="15"/>
      <c r="X158" s="15"/>
    </row>
    <row r="159" spans="1:24" hidden="1" x14ac:dyDescent="0.3">
      <c r="A159" t="s">
        <v>545</v>
      </c>
      <c r="C159" t="s">
        <v>479</v>
      </c>
      <c r="D159" t="s">
        <v>463</v>
      </c>
      <c r="E159" s="15">
        <v>0.490836968627477</v>
      </c>
      <c r="F159" s="15">
        <v>0.75161793101937424</v>
      </c>
      <c r="G159" s="15"/>
      <c r="H159" s="15"/>
      <c r="I159" s="15"/>
      <c r="J159" s="15"/>
      <c r="K159" s="15">
        <v>8.3413826979550318</v>
      </c>
      <c r="L159" s="15">
        <v>7.5071301158086179</v>
      </c>
      <c r="M159" s="15">
        <v>7.8380984342932356</v>
      </c>
      <c r="N159" s="15">
        <v>2.3520687158260029E-4</v>
      </c>
      <c r="O159" s="15">
        <v>2.6849099859065789E-4</v>
      </c>
      <c r="P159" s="15"/>
      <c r="Q159" s="15"/>
      <c r="R159" s="15"/>
      <c r="S159" s="15"/>
      <c r="T159" s="15"/>
      <c r="U159" s="15"/>
      <c r="V159" s="15"/>
      <c r="W159" s="15"/>
      <c r="X159" s="15"/>
    </row>
    <row r="160" spans="1:24" hidden="1" x14ac:dyDescent="0.3">
      <c r="A160" t="s">
        <v>480</v>
      </c>
      <c r="C160" t="s">
        <v>479</v>
      </c>
      <c r="D160" t="s">
        <v>473</v>
      </c>
      <c r="E160" s="15"/>
      <c r="F160" s="15"/>
      <c r="G160" s="15">
        <v>3.1030197017878271E-2</v>
      </c>
      <c r="H160" s="15">
        <v>4.6075241002412878E-2</v>
      </c>
      <c r="I160" s="15">
        <v>5.7273600515037847E-2</v>
      </c>
      <c r="J160" s="15"/>
      <c r="K160" s="15"/>
      <c r="L160" s="15"/>
      <c r="M160" s="15"/>
      <c r="N160" s="15"/>
      <c r="O160" s="15"/>
      <c r="P160" s="15"/>
      <c r="Q160" s="15"/>
      <c r="R160" s="15"/>
      <c r="S160" s="15"/>
      <c r="T160" s="15"/>
      <c r="U160" s="15"/>
      <c r="V160" s="15"/>
      <c r="W160" s="15"/>
      <c r="X160" s="15"/>
    </row>
    <row r="161" spans="1:25" hidden="1" x14ac:dyDescent="0.3">
      <c r="A161" t="s">
        <v>541</v>
      </c>
      <c r="C161" t="s">
        <v>479</v>
      </c>
      <c r="D161" t="s">
        <v>464</v>
      </c>
      <c r="E161" s="15"/>
      <c r="F161" s="15"/>
      <c r="G161" s="15"/>
      <c r="H161" s="15"/>
      <c r="I161" s="15"/>
      <c r="J161" s="15"/>
      <c r="K161" s="15"/>
      <c r="L161" s="15"/>
      <c r="M161" s="15"/>
      <c r="N161" s="15"/>
      <c r="O161" s="15"/>
      <c r="P161" s="15"/>
      <c r="Q161" s="15"/>
      <c r="R161" s="15"/>
      <c r="S161" s="15"/>
      <c r="T161" s="15"/>
      <c r="U161" s="15"/>
      <c r="V161" s="15"/>
      <c r="W161" s="15">
        <v>1.349519117403585</v>
      </c>
      <c r="X161" s="15">
        <v>9.0967124162144905E-2</v>
      </c>
    </row>
    <row r="162" spans="1:25" hidden="1" x14ac:dyDescent="0.3">
      <c r="A162" t="s">
        <v>517</v>
      </c>
      <c r="C162" t="s">
        <v>479</v>
      </c>
      <c r="D162" t="s">
        <v>474</v>
      </c>
      <c r="E162" s="15"/>
      <c r="F162" s="15"/>
      <c r="G162" s="15"/>
      <c r="H162" s="15"/>
      <c r="I162" s="15"/>
      <c r="J162" s="15"/>
      <c r="K162" s="15"/>
      <c r="L162" s="15"/>
      <c r="M162" s="15"/>
      <c r="N162" s="15"/>
      <c r="O162" s="15"/>
      <c r="P162" s="15"/>
      <c r="Q162" s="15"/>
      <c r="R162" s="15"/>
      <c r="S162" s="15"/>
      <c r="T162" s="15"/>
      <c r="U162" s="15"/>
      <c r="V162" s="15"/>
      <c r="W162" s="15"/>
      <c r="X162" s="15">
        <v>1.1819683222744759</v>
      </c>
    </row>
    <row r="163" spans="1:25" hidden="1" x14ac:dyDescent="0.3">
      <c r="A163" t="s">
        <v>498</v>
      </c>
      <c r="C163" t="s">
        <v>479</v>
      </c>
      <c r="D163" t="s">
        <v>467</v>
      </c>
      <c r="E163" s="15"/>
      <c r="F163" s="15"/>
      <c r="G163" s="15"/>
      <c r="H163" s="15"/>
      <c r="I163" s="15"/>
      <c r="J163" s="15"/>
      <c r="K163" s="15">
        <v>2.150749745540629</v>
      </c>
      <c r="L163" s="15">
        <v>2.3647029736901368</v>
      </c>
      <c r="M163" s="15">
        <v>1.623453221770949</v>
      </c>
      <c r="N163" s="15"/>
      <c r="O163" s="15"/>
      <c r="P163" s="15"/>
      <c r="Q163" s="15"/>
      <c r="R163" s="15"/>
      <c r="S163" s="15"/>
      <c r="T163" s="15"/>
      <c r="U163" s="15"/>
      <c r="V163" s="15"/>
      <c r="W163" s="15"/>
      <c r="X163" s="15"/>
    </row>
    <row r="164" spans="1:25" hidden="1" x14ac:dyDescent="0.3">
      <c r="A164" t="s">
        <v>201</v>
      </c>
      <c r="C164" t="s">
        <v>479</v>
      </c>
      <c r="D164" t="s">
        <v>466</v>
      </c>
      <c r="E164" s="15"/>
      <c r="F164" s="15"/>
      <c r="G164" s="15"/>
      <c r="H164" s="15"/>
      <c r="I164" s="15"/>
      <c r="J164" s="15"/>
      <c r="K164" s="15"/>
      <c r="L164" s="15"/>
      <c r="M164" s="15"/>
      <c r="N164" s="15"/>
      <c r="O164" s="15"/>
      <c r="P164" s="15"/>
      <c r="Q164" s="15"/>
      <c r="R164" s="15"/>
      <c r="S164" s="15"/>
      <c r="T164" s="15">
        <v>2.412720758248823</v>
      </c>
      <c r="U164" s="15"/>
      <c r="V164" s="15"/>
      <c r="W164" s="15"/>
      <c r="X164" s="15"/>
    </row>
    <row r="165" spans="1:25" hidden="1" x14ac:dyDescent="0.3">
      <c r="A165" s="40" t="s">
        <v>495</v>
      </c>
      <c r="B165" s="40"/>
      <c r="C165" s="40" t="s">
        <v>479</v>
      </c>
      <c r="D165" s="40" t="s">
        <v>462</v>
      </c>
      <c r="E165" s="41"/>
      <c r="F165" s="41"/>
      <c r="G165" s="41"/>
      <c r="H165" s="41"/>
      <c r="I165" s="41"/>
      <c r="J165" s="41"/>
      <c r="K165" s="41"/>
      <c r="L165" s="41"/>
      <c r="M165" s="41"/>
      <c r="N165" s="41"/>
      <c r="O165" s="41"/>
      <c r="P165" s="41"/>
      <c r="Q165" s="41"/>
      <c r="R165" s="41"/>
      <c r="S165" s="41"/>
      <c r="T165" s="41"/>
      <c r="U165" s="41">
        <v>2.439886823161697</v>
      </c>
      <c r="V165" s="41">
        <v>2.0609800279371511</v>
      </c>
      <c r="W165" s="41">
        <v>1.6533333333333331</v>
      </c>
      <c r="X165" s="41">
        <v>0.94154057275609992</v>
      </c>
      <c r="Y165" s="40"/>
    </row>
    <row r="166" spans="1:25" hidden="1" x14ac:dyDescent="0.3">
      <c r="A166" t="s">
        <v>611</v>
      </c>
      <c r="C166" t="s">
        <v>479</v>
      </c>
      <c r="D166" t="s">
        <v>477</v>
      </c>
      <c r="E166" s="15"/>
      <c r="F166" s="15"/>
      <c r="G166" s="15"/>
      <c r="H166" s="15"/>
      <c r="I166" s="15"/>
      <c r="J166" s="15"/>
      <c r="K166" s="15"/>
      <c r="L166" s="15"/>
      <c r="M166" s="15">
        <v>2.0409530145677381</v>
      </c>
      <c r="N166" s="15">
        <v>2.0355100923768239</v>
      </c>
      <c r="O166" s="15">
        <v>2.2490699903597142</v>
      </c>
      <c r="P166" s="15">
        <v>2.2858357213648448</v>
      </c>
      <c r="Q166" s="15">
        <v>2.2599846075712291</v>
      </c>
      <c r="R166" s="15">
        <v>2.09005098774298</v>
      </c>
      <c r="S166" s="15">
        <v>2.0844540336933388</v>
      </c>
      <c r="T166" s="15"/>
      <c r="U166" s="15"/>
      <c r="V166" s="15"/>
      <c r="W166" s="15"/>
      <c r="X166" s="15"/>
    </row>
    <row r="167" spans="1:25" hidden="1" x14ac:dyDescent="0.3">
      <c r="A167" t="s">
        <v>544</v>
      </c>
      <c r="C167" t="s">
        <v>479</v>
      </c>
      <c r="D167" t="s">
        <v>471</v>
      </c>
      <c r="E167" s="15"/>
      <c r="F167" s="15"/>
      <c r="G167" s="15"/>
      <c r="H167" s="15"/>
      <c r="I167" s="15"/>
      <c r="J167" s="15"/>
      <c r="K167" s="15"/>
      <c r="L167" s="15"/>
      <c r="M167" s="15"/>
      <c r="N167" s="15"/>
      <c r="O167" s="15"/>
      <c r="P167" s="15"/>
      <c r="Q167" s="15"/>
      <c r="R167" s="15"/>
      <c r="S167" s="15"/>
      <c r="T167" s="15"/>
      <c r="U167" s="15"/>
      <c r="V167" s="15"/>
      <c r="W167" s="15"/>
      <c r="X167" s="15">
        <v>0.53704389837133337</v>
      </c>
    </row>
    <row r="168" spans="1:25" hidden="1" x14ac:dyDescent="0.3">
      <c r="A168" t="s">
        <v>543</v>
      </c>
      <c r="C168" t="s">
        <v>479</v>
      </c>
      <c r="D168" t="s">
        <v>471</v>
      </c>
      <c r="E168" s="15"/>
      <c r="F168" s="15"/>
      <c r="G168" s="15"/>
      <c r="H168" s="15"/>
      <c r="I168" s="15"/>
      <c r="J168" s="15"/>
      <c r="K168" s="15"/>
      <c r="L168" s="15"/>
      <c r="M168" s="15"/>
      <c r="N168" s="15"/>
      <c r="O168" s="15"/>
      <c r="P168" s="15"/>
      <c r="Q168" s="15"/>
      <c r="R168" s="15"/>
      <c r="S168" s="15"/>
      <c r="T168" s="15">
        <v>0.41516052969127432</v>
      </c>
      <c r="U168" s="15"/>
      <c r="V168" s="15"/>
      <c r="W168" s="15"/>
      <c r="X168" s="15"/>
    </row>
    <row r="169" spans="1:25" s="40" customFormat="1" hidden="1" x14ac:dyDescent="0.3">
      <c r="A169" s="40" t="s">
        <v>509</v>
      </c>
      <c r="C169" s="40" t="s">
        <v>479</v>
      </c>
      <c r="D169" s="40" t="s">
        <v>470</v>
      </c>
      <c r="E169" s="41"/>
      <c r="F169" s="41"/>
      <c r="G169" s="41"/>
      <c r="H169" s="41"/>
      <c r="I169" s="41"/>
      <c r="J169" s="41"/>
      <c r="K169" s="41"/>
      <c r="L169" s="41"/>
      <c r="M169" s="41"/>
      <c r="N169" s="41"/>
      <c r="O169" s="41"/>
      <c r="P169" s="41"/>
      <c r="Q169" s="41"/>
      <c r="R169" s="41"/>
      <c r="S169" s="41"/>
      <c r="T169" s="41"/>
      <c r="U169" s="41">
        <v>1.134671723830506</v>
      </c>
      <c r="V169" s="41">
        <v>1.115494274209555</v>
      </c>
      <c r="W169" s="41">
        <v>0.83306171299268195</v>
      </c>
      <c r="X169" s="41">
        <v>0.3978517722878625</v>
      </c>
    </row>
    <row r="170" spans="1:25" hidden="1" x14ac:dyDescent="0.3">
      <c r="A170" t="s">
        <v>500</v>
      </c>
      <c r="C170" t="s">
        <v>479</v>
      </c>
      <c r="D170" t="s">
        <v>473</v>
      </c>
      <c r="E170" s="15"/>
      <c r="F170" s="15"/>
      <c r="G170" s="15"/>
      <c r="H170" s="15"/>
      <c r="I170" s="15"/>
      <c r="J170" s="15"/>
      <c r="K170" s="15"/>
      <c r="L170" s="15"/>
      <c r="M170" s="15"/>
      <c r="N170" s="15"/>
      <c r="O170" s="15"/>
      <c r="P170" s="15"/>
      <c r="Q170" s="15"/>
      <c r="R170" s="15"/>
      <c r="S170" s="15"/>
      <c r="T170" s="15"/>
      <c r="U170" s="15">
        <v>0.63636430801097021</v>
      </c>
      <c r="V170" s="15">
        <v>0.60465719391987904</v>
      </c>
      <c r="W170" s="15">
        <v>0.56159573082185277</v>
      </c>
      <c r="X170" s="15">
        <v>0.33784926397442933</v>
      </c>
    </row>
    <row r="171" spans="1:25" hidden="1" x14ac:dyDescent="0.3">
      <c r="A171" t="s">
        <v>493</v>
      </c>
      <c r="C171" t="s">
        <v>479</v>
      </c>
      <c r="D171" t="s">
        <v>471</v>
      </c>
      <c r="E171" s="15"/>
      <c r="F171" s="15"/>
      <c r="G171" s="15"/>
      <c r="H171" s="15"/>
      <c r="I171" s="15"/>
      <c r="J171" s="15"/>
      <c r="K171" s="15"/>
      <c r="L171" s="15"/>
      <c r="M171" s="15"/>
      <c r="N171" s="15"/>
      <c r="O171" s="15"/>
      <c r="P171" s="15">
        <v>0.3324997064223798</v>
      </c>
      <c r="Q171" s="15">
        <v>0.26594234101504999</v>
      </c>
      <c r="R171" s="15">
        <v>0.39278541260487088</v>
      </c>
      <c r="S171" s="15">
        <v>0.34059617248039731</v>
      </c>
      <c r="T171" s="15"/>
      <c r="U171" s="15"/>
      <c r="V171" s="15"/>
      <c r="W171" s="15"/>
      <c r="X171" s="15"/>
    </row>
    <row r="172" spans="1:25" hidden="1" x14ac:dyDescent="0.3">
      <c r="A172" t="s">
        <v>483</v>
      </c>
      <c r="C172" t="s">
        <v>479</v>
      </c>
      <c r="D172" t="s">
        <v>469</v>
      </c>
      <c r="E172" s="15"/>
      <c r="F172" s="15"/>
      <c r="G172" s="15"/>
      <c r="H172" s="15"/>
      <c r="I172" s="15"/>
      <c r="J172" s="15"/>
      <c r="K172" s="15">
        <v>0</v>
      </c>
      <c r="L172" s="15">
        <v>1.9596049263110309</v>
      </c>
      <c r="M172" s="15">
        <v>6.4059956998431353</v>
      </c>
      <c r="N172" s="15">
        <v>0</v>
      </c>
      <c r="O172" s="15">
        <v>0</v>
      </c>
      <c r="P172" s="15">
        <v>0</v>
      </c>
      <c r="Q172" s="15">
        <v>0</v>
      </c>
      <c r="R172" s="15"/>
      <c r="S172" s="15"/>
      <c r="T172" s="15"/>
      <c r="U172" s="15"/>
      <c r="V172" s="15"/>
      <c r="W172" s="15"/>
      <c r="X172" s="15"/>
    </row>
    <row r="173" spans="1:25" hidden="1" x14ac:dyDescent="0.3">
      <c r="A173" t="s">
        <v>490</v>
      </c>
      <c r="C173" t="s">
        <v>479</v>
      </c>
      <c r="D173" t="s">
        <v>464</v>
      </c>
      <c r="E173" s="15"/>
      <c r="F173" s="15"/>
      <c r="G173" s="15"/>
      <c r="H173" s="15"/>
      <c r="I173" s="15"/>
      <c r="J173" s="15"/>
      <c r="K173" s="15"/>
      <c r="L173" s="15"/>
      <c r="M173" s="15">
        <v>0</v>
      </c>
      <c r="N173" s="15"/>
      <c r="O173" s="15"/>
      <c r="P173" s="15"/>
      <c r="Q173" s="15"/>
      <c r="R173" s="15"/>
      <c r="S173" s="15"/>
      <c r="T173" s="15"/>
      <c r="U173" s="15"/>
      <c r="V173" s="15"/>
      <c r="W173" s="15"/>
      <c r="X173" s="15"/>
    </row>
    <row r="174" spans="1:25" hidden="1" x14ac:dyDescent="0.3">
      <c r="A174" t="s">
        <v>516</v>
      </c>
      <c r="C174" t="s">
        <v>479</v>
      </c>
      <c r="D174" t="s">
        <v>468</v>
      </c>
      <c r="E174" s="15"/>
      <c r="F174" s="15"/>
      <c r="G174" s="15"/>
      <c r="H174" s="15"/>
      <c r="I174" s="15"/>
      <c r="J174" s="15"/>
      <c r="K174" s="15">
        <v>1.1218039824409189</v>
      </c>
      <c r="L174" s="15">
        <v>1.4120156152204819</v>
      </c>
      <c r="M174" s="15"/>
      <c r="N174" s="15"/>
      <c r="O174" s="15"/>
      <c r="P174" s="15"/>
      <c r="Q174" s="15"/>
      <c r="R174" s="15"/>
      <c r="S174" s="15"/>
      <c r="T174" s="15"/>
      <c r="U174" s="15"/>
      <c r="V174" s="15"/>
      <c r="W174" s="15"/>
      <c r="X174" s="15"/>
    </row>
    <row r="175" spans="1:25" hidden="1" x14ac:dyDescent="0.3">
      <c r="A175" t="s">
        <v>494</v>
      </c>
      <c r="C175" t="s">
        <v>479</v>
      </c>
      <c r="D175" t="s">
        <v>462</v>
      </c>
      <c r="E175" s="15"/>
      <c r="F175" s="15"/>
      <c r="G175" s="15"/>
      <c r="H175" s="15"/>
      <c r="I175" s="15"/>
      <c r="J175" s="15"/>
      <c r="K175" s="15"/>
      <c r="L175" s="15"/>
      <c r="M175" s="15"/>
      <c r="N175" s="15"/>
      <c r="O175" s="15"/>
      <c r="P175" s="15"/>
      <c r="Q175" s="15"/>
      <c r="R175" s="15"/>
      <c r="S175" s="15"/>
      <c r="T175" s="15">
        <v>0.61345268385763985</v>
      </c>
      <c r="U175" s="15"/>
      <c r="V175" s="15"/>
      <c r="W175" s="15"/>
      <c r="X175" s="15"/>
    </row>
    <row r="176" spans="1:25" hidden="1" x14ac:dyDescent="0.3">
      <c r="A176" s="40" t="s">
        <v>499</v>
      </c>
      <c r="B176" s="40"/>
      <c r="C176" s="40" t="s">
        <v>479</v>
      </c>
      <c r="D176" s="40" t="s">
        <v>473</v>
      </c>
      <c r="E176" s="41"/>
      <c r="F176" s="41"/>
      <c r="G176" s="41"/>
      <c r="H176" s="41"/>
      <c r="I176" s="41"/>
      <c r="J176" s="41"/>
      <c r="K176" s="41"/>
      <c r="L176" s="41"/>
      <c r="M176" s="41"/>
      <c r="N176" s="41"/>
      <c r="O176" s="41"/>
      <c r="P176" s="41"/>
      <c r="Q176" s="41"/>
      <c r="R176" s="41"/>
      <c r="S176" s="41"/>
      <c r="T176" s="41"/>
      <c r="U176" s="41">
        <v>3.410507569011576</v>
      </c>
      <c r="V176" s="41">
        <v>5.2127525252525251</v>
      </c>
      <c r="W176" s="41">
        <v>4.0383973288814694</v>
      </c>
      <c r="X176" s="41">
        <v>1.969761061112332</v>
      </c>
      <c r="Y176" s="40"/>
    </row>
    <row r="177" spans="1:25" hidden="1" x14ac:dyDescent="0.3">
      <c r="A177" t="s">
        <v>510</v>
      </c>
      <c r="C177" t="s">
        <v>479</v>
      </c>
      <c r="D177" t="s">
        <v>466</v>
      </c>
      <c r="E177" s="15"/>
      <c r="F177" s="15"/>
      <c r="G177" s="15"/>
      <c r="H177" s="15"/>
      <c r="I177" s="15"/>
      <c r="J177" s="15"/>
      <c r="K177" s="15"/>
      <c r="L177" s="15"/>
      <c r="M177" s="15"/>
      <c r="N177" s="15"/>
      <c r="O177" s="15"/>
      <c r="P177" s="15"/>
      <c r="Q177" s="15"/>
      <c r="R177" s="15"/>
      <c r="S177" s="15"/>
      <c r="T177" s="15"/>
      <c r="U177" s="15"/>
      <c r="V177" s="15"/>
      <c r="W177" s="15"/>
      <c r="X177" s="15">
        <v>4.2540720576461171</v>
      </c>
    </row>
    <row r="178" spans="1:25" hidden="1" x14ac:dyDescent="0.3">
      <c r="A178" t="s">
        <v>501</v>
      </c>
      <c r="C178" t="s">
        <v>479</v>
      </c>
      <c r="D178" t="s">
        <v>476</v>
      </c>
      <c r="E178" s="15"/>
      <c r="F178" s="15"/>
      <c r="G178" s="15"/>
      <c r="H178" s="15"/>
      <c r="I178" s="15"/>
      <c r="J178" s="15"/>
      <c r="K178" s="15"/>
      <c r="L178" s="15"/>
      <c r="M178" s="15"/>
      <c r="N178" s="15"/>
      <c r="O178" s="15"/>
      <c r="P178" s="15"/>
      <c r="Q178" s="15"/>
      <c r="R178" s="15">
        <v>1.9656635451362461</v>
      </c>
      <c r="S178" s="15">
        <v>1.914968263615676</v>
      </c>
      <c r="T178" s="15"/>
      <c r="U178" s="15"/>
      <c r="V178" s="15"/>
      <c r="W178" s="15"/>
      <c r="X178" s="15"/>
    </row>
    <row r="179" spans="1:25" hidden="1" x14ac:dyDescent="0.3">
      <c r="A179" t="s">
        <v>492</v>
      </c>
      <c r="C179" t="s">
        <v>479</v>
      </c>
      <c r="D179" t="s">
        <v>471</v>
      </c>
      <c r="E179" s="15"/>
      <c r="F179" s="15"/>
      <c r="G179" s="15"/>
      <c r="H179" s="15"/>
      <c r="I179" s="15"/>
      <c r="J179" s="15"/>
      <c r="K179" s="15"/>
      <c r="L179" s="15"/>
      <c r="M179" s="15"/>
      <c r="N179" s="15">
        <v>7.5973310711031458E-2</v>
      </c>
      <c r="O179" s="15">
        <v>7.5994018944394517E-2</v>
      </c>
      <c r="P179" s="15">
        <v>7.6352427382915478E-2</v>
      </c>
      <c r="Q179" s="15">
        <v>7.403338095780243E-2</v>
      </c>
      <c r="R179" s="15"/>
      <c r="S179" s="15"/>
      <c r="T179" s="15"/>
      <c r="U179" s="15"/>
      <c r="V179" s="15"/>
      <c r="W179" s="15"/>
      <c r="X179" s="15"/>
    </row>
    <row r="180" spans="1:25" hidden="1" x14ac:dyDescent="0.3">
      <c r="A180" t="s">
        <v>537</v>
      </c>
      <c r="C180" t="s">
        <v>479</v>
      </c>
      <c r="D180" t="s">
        <v>477</v>
      </c>
      <c r="E180" s="15"/>
      <c r="F180" s="15"/>
      <c r="G180" s="15"/>
      <c r="H180" s="15"/>
      <c r="I180" s="15"/>
      <c r="J180" s="15"/>
      <c r="K180" s="15"/>
      <c r="L180" s="15"/>
      <c r="M180" s="15"/>
      <c r="N180" s="15"/>
      <c r="O180" s="15"/>
      <c r="P180" s="15"/>
      <c r="Q180" s="15"/>
      <c r="R180" s="15"/>
      <c r="S180" s="15"/>
      <c r="T180" s="15"/>
      <c r="U180" s="15"/>
      <c r="V180" s="15"/>
      <c r="W180" s="15"/>
      <c r="X180" s="15"/>
    </row>
    <row r="181" spans="1:25" s="40" customFormat="1" hidden="1" x14ac:dyDescent="0.3">
      <c r="A181" t="s">
        <v>488</v>
      </c>
      <c r="B181"/>
      <c r="C181" t="s">
        <v>479</v>
      </c>
      <c r="D181" t="s">
        <v>477</v>
      </c>
      <c r="E181" s="15"/>
      <c r="F181" s="15"/>
      <c r="G181" s="15"/>
      <c r="H181" s="15"/>
      <c r="I181" s="15"/>
      <c r="J181" s="15"/>
      <c r="K181" s="15"/>
      <c r="L181" s="15"/>
      <c r="M181" s="15"/>
      <c r="N181" s="15"/>
      <c r="O181" s="15"/>
      <c r="P181" s="15"/>
      <c r="Q181" s="15"/>
      <c r="R181" s="15"/>
      <c r="S181" s="15"/>
      <c r="T181" s="15">
        <v>1.773105817184317</v>
      </c>
      <c r="U181" s="15"/>
      <c r="V181" s="15"/>
      <c r="W181" s="15"/>
      <c r="X181" s="15"/>
      <c r="Y181"/>
    </row>
    <row r="182" spans="1:25" hidden="1" x14ac:dyDescent="0.3">
      <c r="A182" t="s">
        <v>487</v>
      </c>
      <c r="C182" t="s">
        <v>479</v>
      </c>
      <c r="D182" t="s">
        <v>477</v>
      </c>
      <c r="E182" s="15">
        <v>0.14105261282521361</v>
      </c>
      <c r="F182" s="15"/>
      <c r="G182" s="15"/>
      <c r="H182" s="15"/>
      <c r="I182" s="15"/>
      <c r="J182" s="15"/>
      <c r="K182" s="15"/>
      <c r="L182" s="15"/>
      <c r="M182" s="15"/>
      <c r="N182" s="15"/>
      <c r="O182" s="15"/>
      <c r="P182" s="15"/>
      <c r="Q182" s="15"/>
      <c r="R182" s="15"/>
      <c r="S182" s="15"/>
      <c r="T182" s="15"/>
      <c r="U182" s="15"/>
      <c r="V182" s="15"/>
      <c r="W182" s="15"/>
      <c r="X182" s="15"/>
    </row>
    <row r="183" spans="1:25" hidden="1" x14ac:dyDescent="0.3">
      <c r="A183" t="s">
        <v>487</v>
      </c>
      <c r="C183" t="s">
        <v>479</v>
      </c>
      <c r="D183" t="s">
        <v>477</v>
      </c>
      <c r="E183" s="15"/>
      <c r="F183" s="15"/>
      <c r="G183" s="15"/>
      <c r="H183" s="15"/>
      <c r="I183" s="15"/>
      <c r="J183" s="15"/>
      <c r="K183" s="15"/>
      <c r="L183" s="15"/>
      <c r="M183" s="15"/>
      <c r="N183" s="15"/>
      <c r="O183" s="15"/>
      <c r="P183" s="15"/>
      <c r="Q183" s="15"/>
      <c r="R183" s="15"/>
      <c r="S183" s="15"/>
      <c r="T183" s="15">
        <v>1.188691384790435</v>
      </c>
      <c r="U183" s="15"/>
      <c r="V183" s="15"/>
      <c r="W183" s="15"/>
      <c r="X183" s="15"/>
    </row>
    <row r="184" spans="1:25" x14ac:dyDescent="0.3">
      <c r="E184" s="15"/>
      <c r="F184" s="15"/>
      <c r="G184" s="15"/>
      <c r="H184" s="15"/>
      <c r="I184" s="15"/>
      <c r="J184" s="15"/>
      <c r="K184" s="15"/>
      <c r="L184" s="15"/>
      <c r="M184" s="15"/>
      <c r="N184" s="15"/>
      <c r="O184" s="15"/>
      <c r="P184" s="15"/>
      <c r="Q184" s="15"/>
      <c r="R184" s="15"/>
      <c r="S184" s="15"/>
      <c r="T184" s="15"/>
      <c r="U184" s="15"/>
      <c r="V184" s="15"/>
      <c r="W184" s="15"/>
      <c r="X184" s="15"/>
    </row>
  </sheetData>
  <autoFilter ref="A1:Y183" xr:uid="{67FE7D70-A687-4167-BC61-D9530657EACD}">
    <filterColumn colId="1">
      <customFilters>
        <customFilter operator="notEqual" val=" "/>
      </customFilters>
    </filterColumn>
    <filterColumn colId="4">
      <customFilters>
        <customFilter operator="notEqual" val=" "/>
      </customFilters>
    </filterColumn>
    <sortState xmlns:xlrd2="http://schemas.microsoft.com/office/spreadsheetml/2017/richdata2" ref="A2:Y183">
      <sortCondition ref="B1:B183"/>
    </sortState>
  </autoFilter>
  <conditionalFormatting sqref="C1:C183 A1:A183">
    <cfRule type="colorScale" priority="3">
      <colorScale>
        <cfvo type="min"/>
        <cfvo type="percentile" val="50"/>
        <cfvo type="max"/>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6DFC-50FC-450A-A3D1-57A2F6C5AC8E}">
  <dimension ref="A1:G61"/>
  <sheetViews>
    <sheetView zoomScale="81" workbookViewId="0">
      <selection activeCell="I26" sqref="I26"/>
    </sheetView>
  </sheetViews>
  <sheetFormatPr defaultRowHeight="14.4" x14ac:dyDescent="0.3"/>
  <cols>
    <col min="1" max="1" width="23.33203125" bestFit="1" customWidth="1"/>
    <col min="2" max="2" width="11.88671875" customWidth="1"/>
    <col min="3" max="3" width="20.5546875" customWidth="1"/>
    <col min="4" max="4" width="11.88671875" customWidth="1"/>
    <col min="5" max="5" width="16.33203125" bestFit="1" customWidth="1"/>
    <col min="6" max="6" width="17.6640625" customWidth="1"/>
    <col min="7" max="7" width="12.6640625" customWidth="1"/>
    <col min="8" max="8" width="12.6640625" bestFit="1" customWidth="1"/>
    <col min="9" max="9" width="11.44140625" bestFit="1" customWidth="1"/>
    <col min="10" max="10" width="14.109375" bestFit="1" customWidth="1"/>
    <col min="11" max="11" width="11.44140625" bestFit="1" customWidth="1"/>
    <col min="12" max="12" width="20.109375" customWidth="1"/>
    <col min="13" max="13" width="53.6640625" bestFit="1" customWidth="1"/>
  </cols>
  <sheetData>
    <row r="1" spans="1:7" x14ac:dyDescent="0.3">
      <c r="B1" s="52" t="s">
        <v>706</v>
      </c>
      <c r="C1" s="52" t="s">
        <v>707</v>
      </c>
      <c r="D1" s="52" t="s">
        <v>708</v>
      </c>
      <c r="E1" s="52" t="s">
        <v>709</v>
      </c>
      <c r="F1" s="52" t="s">
        <v>705</v>
      </c>
    </row>
    <row r="2" spans="1:7" x14ac:dyDescent="0.3">
      <c r="B2" t="s">
        <v>459</v>
      </c>
      <c r="C2" t="s">
        <v>458</v>
      </c>
      <c r="D2" t="s">
        <v>329</v>
      </c>
      <c r="E2" t="s">
        <v>282</v>
      </c>
      <c r="F2" t="s">
        <v>457</v>
      </c>
      <c r="G2" t="s">
        <v>286</v>
      </c>
    </row>
    <row r="3" spans="1:7" x14ac:dyDescent="0.3">
      <c r="A3" t="s">
        <v>69</v>
      </c>
      <c r="B3" s="2">
        <v>7990109</v>
      </c>
      <c r="C3" s="14">
        <v>8322</v>
      </c>
      <c r="D3" s="2"/>
      <c r="E3" s="2">
        <v>385987</v>
      </c>
      <c r="F3" s="2">
        <v>218637.40000000002</v>
      </c>
      <c r="G3" s="1">
        <v>8603055.4000000004</v>
      </c>
    </row>
    <row r="4" spans="1:7" x14ac:dyDescent="0.3">
      <c r="A4" t="s">
        <v>5</v>
      </c>
      <c r="B4" s="2">
        <v>3668619.9475923027</v>
      </c>
      <c r="C4" s="2">
        <v>550629</v>
      </c>
      <c r="D4" s="2"/>
      <c r="E4" s="2">
        <v>971084</v>
      </c>
      <c r="F4" s="2">
        <v>3086526.1999999997</v>
      </c>
      <c r="G4" s="1">
        <v>8276859.1475923024</v>
      </c>
    </row>
    <row r="5" spans="1:7" x14ac:dyDescent="0.3">
      <c r="A5" t="s">
        <v>104</v>
      </c>
      <c r="B5" s="2">
        <v>2194491.6596894697</v>
      </c>
      <c r="C5" s="2">
        <v>333231</v>
      </c>
      <c r="D5" s="2"/>
      <c r="E5" s="2"/>
      <c r="F5" s="2">
        <v>308572.60000000003</v>
      </c>
      <c r="G5" s="1">
        <v>2836295.2596894698</v>
      </c>
    </row>
    <row r="6" spans="1:7" x14ac:dyDescent="0.3">
      <c r="A6" t="s">
        <v>122</v>
      </c>
      <c r="B6" s="2">
        <v>2270703</v>
      </c>
      <c r="C6" s="2">
        <v>55411</v>
      </c>
      <c r="D6" s="2"/>
      <c r="E6" s="2"/>
      <c r="F6" s="2">
        <v>221069.7</v>
      </c>
      <c r="G6" s="1">
        <v>2547183.7000000002</v>
      </c>
    </row>
    <row r="7" spans="1:7" x14ac:dyDescent="0.3">
      <c r="A7" t="s">
        <v>58</v>
      </c>
      <c r="B7" s="2">
        <v>1526604</v>
      </c>
      <c r="C7" s="2">
        <v>5783</v>
      </c>
      <c r="D7" s="2"/>
      <c r="E7" s="2">
        <v>28191</v>
      </c>
      <c r="F7" s="2">
        <v>224125</v>
      </c>
      <c r="G7" s="1">
        <v>1784703</v>
      </c>
    </row>
    <row r="8" spans="1:7" x14ac:dyDescent="0.3">
      <c r="A8" t="s">
        <v>80</v>
      </c>
      <c r="B8" s="2">
        <v>518342</v>
      </c>
      <c r="C8" s="2">
        <v>512199</v>
      </c>
      <c r="D8" s="2"/>
      <c r="E8" s="2">
        <v>39659</v>
      </c>
      <c r="F8" s="2">
        <v>37932.5</v>
      </c>
      <c r="G8" s="1">
        <v>1108132.5</v>
      </c>
    </row>
    <row r="9" spans="1:7" x14ac:dyDescent="0.3">
      <c r="A9" t="s">
        <v>37</v>
      </c>
      <c r="B9" s="2">
        <v>417289.9202016202</v>
      </c>
      <c r="C9" s="2">
        <v>102755</v>
      </c>
      <c r="D9" s="2"/>
      <c r="E9" s="2"/>
      <c r="F9" s="2">
        <v>381111.89999999997</v>
      </c>
      <c r="G9" s="1">
        <v>901156.82020162023</v>
      </c>
    </row>
    <row r="10" spans="1:7" x14ac:dyDescent="0.3">
      <c r="A10" t="s">
        <v>9</v>
      </c>
      <c r="B10" s="2">
        <v>280728</v>
      </c>
      <c r="C10" s="2">
        <v>3907</v>
      </c>
      <c r="D10" s="2"/>
      <c r="E10" s="2">
        <v>352362</v>
      </c>
      <c r="F10" s="2">
        <v>82877.799999999988</v>
      </c>
      <c r="G10" s="1">
        <v>719874.8</v>
      </c>
    </row>
    <row r="11" spans="1:7" x14ac:dyDescent="0.3">
      <c r="A11" t="s">
        <v>24</v>
      </c>
      <c r="B11" s="2">
        <v>98779</v>
      </c>
      <c r="C11" s="2">
        <v>260293.65358865887</v>
      </c>
      <c r="D11" s="2"/>
      <c r="E11" s="2"/>
      <c r="F11" s="2">
        <v>123071.6</v>
      </c>
      <c r="G11" s="1">
        <v>482144.25358865887</v>
      </c>
    </row>
    <row r="12" spans="1:7" x14ac:dyDescent="0.3">
      <c r="A12" t="s">
        <v>161</v>
      </c>
      <c r="B12" s="2">
        <v>347143</v>
      </c>
      <c r="C12" s="2"/>
      <c r="D12" s="2">
        <v>50590</v>
      </c>
      <c r="E12" s="2"/>
      <c r="F12" s="2">
        <v>61621.4</v>
      </c>
      <c r="G12" s="1">
        <v>459354.4</v>
      </c>
    </row>
    <row r="13" spans="1:7" x14ac:dyDescent="0.3">
      <c r="A13" t="s">
        <v>146</v>
      </c>
      <c r="B13" s="2">
        <v>208668</v>
      </c>
      <c r="C13" s="2">
        <v>103174</v>
      </c>
      <c r="D13" s="2"/>
      <c r="E13" s="2"/>
      <c r="F13" s="2">
        <v>69873.099999999991</v>
      </c>
      <c r="G13" s="1">
        <v>381715.1</v>
      </c>
    </row>
    <row r="14" spans="1:7" x14ac:dyDescent="0.3">
      <c r="A14" t="s">
        <v>184</v>
      </c>
      <c r="B14" s="2">
        <v>282933</v>
      </c>
      <c r="C14" s="2"/>
      <c r="D14" s="2"/>
      <c r="E14" s="2"/>
      <c r="F14" s="2">
        <v>14459.300000000001</v>
      </c>
      <c r="G14" s="1">
        <v>297392.3</v>
      </c>
    </row>
    <row r="15" spans="1:7" x14ac:dyDescent="0.3">
      <c r="A15" t="s">
        <v>107</v>
      </c>
      <c r="B15" s="2"/>
      <c r="C15" s="2">
        <v>88130</v>
      </c>
      <c r="D15" s="2"/>
      <c r="E15" s="2"/>
      <c r="F15" s="2">
        <v>15503</v>
      </c>
      <c r="G15" s="1">
        <v>103633</v>
      </c>
    </row>
    <row r="16" spans="1:7" x14ac:dyDescent="0.3">
      <c r="A16" t="s">
        <v>15</v>
      </c>
      <c r="B16" s="2"/>
      <c r="C16" s="2">
        <v>70244</v>
      </c>
      <c r="D16" s="2"/>
      <c r="E16" s="2"/>
      <c r="F16" s="2">
        <v>20167</v>
      </c>
      <c r="G16" s="1">
        <v>90411</v>
      </c>
    </row>
    <row r="17" spans="1:7" x14ac:dyDescent="0.3">
      <c r="A17" t="s">
        <v>83</v>
      </c>
      <c r="B17" s="2"/>
      <c r="C17" s="2">
        <v>43773</v>
      </c>
      <c r="D17" s="2">
        <v>16787</v>
      </c>
      <c r="E17" s="2"/>
      <c r="F17" s="2">
        <v>25462.5</v>
      </c>
      <c r="G17" s="1">
        <v>86022.5</v>
      </c>
    </row>
    <row r="18" spans="1:7" x14ac:dyDescent="0.3">
      <c r="A18" t="s">
        <v>43</v>
      </c>
      <c r="B18" s="2">
        <v>4623</v>
      </c>
      <c r="C18" s="2"/>
      <c r="D18" s="2">
        <v>32390</v>
      </c>
      <c r="E18" s="2">
        <v>12091</v>
      </c>
      <c r="F18" s="2">
        <v>15048.8</v>
      </c>
      <c r="G18" s="1">
        <v>64152.800000000003</v>
      </c>
    </row>
    <row r="19" spans="1:7" x14ac:dyDescent="0.3">
      <c r="A19" t="s">
        <v>28</v>
      </c>
      <c r="B19" s="2">
        <v>26631</v>
      </c>
      <c r="C19" s="2">
        <v>31725</v>
      </c>
      <c r="D19" s="2"/>
      <c r="E19" s="2"/>
      <c r="F19" s="2">
        <v>5621.3</v>
      </c>
      <c r="G19" s="1">
        <v>63977.3</v>
      </c>
    </row>
    <row r="20" spans="1:7" x14ac:dyDescent="0.3">
      <c r="A20" t="s">
        <v>60</v>
      </c>
      <c r="B20" s="2">
        <v>21878</v>
      </c>
      <c r="C20" s="2"/>
      <c r="D20" s="2">
        <v>24040</v>
      </c>
      <c r="E20" s="2"/>
      <c r="F20" s="2">
        <v>5906.2</v>
      </c>
      <c r="G20" s="1">
        <v>51824.2</v>
      </c>
    </row>
    <row r="21" spans="1:7" x14ac:dyDescent="0.3">
      <c r="A21" t="s">
        <v>18</v>
      </c>
      <c r="B21" s="2">
        <v>23377</v>
      </c>
      <c r="C21" s="2">
        <v>9015</v>
      </c>
      <c r="D21" s="2">
        <v>10809</v>
      </c>
      <c r="E21" s="2"/>
      <c r="F21" s="2">
        <v>8745.5</v>
      </c>
      <c r="G21" s="1">
        <v>51946.5</v>
      </c>
    </row>
    <row r="22" spans="1:7" x14ac:dyDescent="0.3">
      <c r="A22" t="s">
        <v>49</v>
      </c>
      <c r="B22" s="2">
        <v>19492</v>
      </c>
      <c r="C22" s="2"/>
      <c r="D22" s="2"/>
      <c r="E22" s="2">
        <v>7662</v>
      </c>
      <c r="F22" s="2">
        <v>12445.800000000001</v>
      </c>
      <c r="G22" s="1">
        <v>39599.800000000003</v>
      </c>
    </row>
    <row r="23" spans="1:7" x14ac:dyDescent="0.3">
      <c r="A23" t="s">
        <v>46</v>
      </c>
      <c r="B23" s="2">
        <v>4863</v>
      </c>
      <c r="C23" s="2"/>
      <c r="D23" s="2">
        <v>14905</v>
      </c>
      <c r="E23" s="2"/>
      <c r="F23" s="2">
        <v>3848.2</v>
      </c>
      <c r="G23" s="1">
        <v>23616.2</v>
      </c>
    </row>
    <row r="26" spans="1:7" x14ac:dyDescent="0.3">
      <c r="B26" t="s">
        <v>459</v>
      </c>
      <c r="C26" t="s">
        <v>458</v>
      </c>
      <c r="D26" t="s">
        <v>329</v>
      </c>
      <c r="E26" t="s">
        <v>282</v>
      </c>
      <c r="F26" t="s">
        <v>457</v>
      </c>
      <c r="G26" t="s">
        <v>286</v>
      </c>
    </row>
    <row r="27" spans="1:7" x14ac:dyDescent="0.3">
      <c r="A27" t="s">
        <v>69</v>
      </c>
      <c r="B27" s="15">
        <f>B3/$G3</f>
        <v>0.92875247554490925</v>
      </c>
      <c r="C27" s="15">
        <f t="shared" ref="B27:G36" si="0">C3/$G3</f>
        <v>9.6733074623697062E-4</v>
      </c>
      <c r="D27" s="15">
        <f t="shared" si="0"/>
        <v>0</v>
      </c>
      <c r="E27" s="15">
        <f t="shared" si="0"/>
        <v>4.4866269255920403E-2</v>
      </c>
      <c r="F27" s="15">
        <f t="shared" si="0"/>
        <v>2.5413924452933317E-2</v>
      </c>
      <c r="G27" s="15">
        <f t="shared" si="0"/>
        <v>1</v>
      </c>
    </row>
    <row r="28" spans="1:7" x14ac:dyDescent="0.3">
      <c r="A28" t="s">
        <v>5</v>
      </c>
      <c r="B28" s="15">
        <f t="shared" si="0"/>
        <v>0.44323817551727773</v>
      </c>
      <c r="C28" s="15">
        <f t="shared" si="0"/>
        <v>6.6526322386454437E-2</v>
      </c>
      <c r="D28" s="15">
        <f t="shared" si="0"/>
        <v>0</v>
      </c>
      <c r="E28" s="15">
        <f t="shared" si="0"/>
        <v>0.11732518128963008</v>
      </c>
      <c r="F28" s="15">
        <f t="shared" si="0"/>
        <v>0.37291032080663772</v>
      </c>
      <c r="G28" s="15">
        <f t="shared" si="0"/>
        <v>1</v>
      </c>
    </row>
    <row r="29" spans="1:7" x14ac:dyDescent="0.3">
      <c r="A29" t="s">
        <v>104</v>
      </c>
      <c r="B29" s="15">
        <f t="shared" si="0"/>
        <v>0.77371763471823185</v>
      </c>
      <c r="C29" s="15">
        <f t="shared" si="0"/>
        <v>0.11748812076655363</v>
      </c>
      <c r="D29" s="15">
        <f t="shared" si="0"/>
        <v>0</v>
      </c>
      <c r="E29" s="15">
        <f t="shared" si="0"/>
        <v>0</v>
      </c>
      <c r="F29" s="15">
        <f t="shared" si="0"/>
        <v>0.10879424451521452</v>
      </c>
      <c r="G29" s="15">
        <f t="shared" si="0"/>
        <v>1</v>
      </c>
    </row>
    <row r="30" spans="1:7" x14ac:dyDescent="0.3">
      <c r="A30" t="s">
        <v>122</v>
      </c>
      <c r="B30" s="15">
        <f t="shared" si="0"/>
        <v>0.89145631702966688</v>
      </c>
      <c r="C30" s="15">
        <f t="shared" si="0"/>
        <v>2.1753829533378372E-2</v>
      </c>
      <c r="D30" s="15">
        <f t="shared" si="0"/>
        <v>0</v>
      </c>
      <c r="E30" s="15">
        <f t="shared" si="0"/>
        <v>0</v>
      </c>
      <c r="F30" s="15">
        <f t="shared" si="0"/>
        <v>8.6789853436954709E-2</v>
      </c>
      <c r="G30" s="15">
        <f t="shared" si="0"/>
        <v>1</v>
      </c>
    </row>
    <row r="31" spans="1:7" x14ac:dyDescent="0.3">
      <c r="A31" t="s">
        <v>58</v>
      </c>
      <c r="B31" s="15">
        <f t="shared" si="0"/>
        <v>0.85538266030818577</v>
      </c>
      <c r="C31" s="15">
        <f t="shared" si="0"/>
        <v>3.2403150552220736E-3</v>
      </c>
      <c r="D31" s="15">
        <f t="shared" si="0"/>
        <v>0</v>
      </c>
      <c r="E31" s="15">
        <f t="shared" si="0"/>
        <v>1.5795905537223841E-2</v>
      </c>
      <c r="F31" s="15">
        <f t="shared" si="0"/>
        <v>0.12558111909936837</v>
      </c>
      <c r="G31" s="15">
        <f t="shared" si="0"/>
        <v>1</v>
      </c>
    </row>
    <row r="32" spans="1:7" x14ac:dyDescent="0.3">
      <c r="A32" t="s">
        <v>80</v>
      </c>
      <c r="B32" s="15">
        <f t="shared" si="0"/>
        <v>0.4677617523175252</v>
      </c>
      <c r="C32" s="15">
        <f t="shared" si="0"/>
        <v>0.46221819141664017</v>
      </c>
      <c r="D32" s="15">
        <f t="shared" si="0"/>
        <v>0</v>
      </c>
      <c r="E32" s="15">
        <f t="shared" si="0"/>
        <v>3.5789041472928551E-2</v>
      </c>
      <c r="F32" s="15">
        <f t="shared" si="0"/>
        <v>3.4231014792906085E-2</v>
      </c>
      <c r="G32" s="15">
        <f t="shared" si="0"/>
        <v>1</v>
      </c>
    </row>
    <row r="33" spans="1:7" x14ac:dyDescent="0.3">
      <c r="A33" t="s">
        <v>37</v>
      </c>
      <c r="B33" s="15">
        <f>B9/$G9</f>
        <v>0.46306026969674147</v>
      </c>
      <c r="C33" s="15">
        <f t="shared" si="0"/>
        <v>0.11402565868281407</v>
      </c>
      <c r="D33" s="15">
        <f t="shared" si="0"/>
        <v>0</v>
      </c>
      <c r="E33" s="15">
        <f t="shared" si="0"/>
        <v>0</v>
      </c>
      <c r="F33" s="15">
        <f t="shared" si="0"/>
        <v>0.42291407162044442</v>
      </c>
      <c r="G33" s="15">
        <f t="shared" si="0"/>
        <v>1</v>
      </c>
    </row>
    <row r="34" spans="1:7" x14ac:dyDescent="0.3">
      <c r="A34" t="s">
        <v>9</v>
      </c>
      <c r="B34" s="15">
        <f t="shared" si="0"/>
        <v>0.38996781106936929</v>
      </c>
      <c r="C34" s="15">
        <f t="shared" si="0"/>
        <v>5.4273326417315897E-3</v>
      </c>
      <c r="D34" s="15">
        <f t="shared" si="0"/>
        <v>0</v>
      </c>
      <c r="E34" s="15">
        <f t="shared" si="0"/>
        <v>0.48947678124029342</v>
      </c>
      <c r="F34" s="15">
        <f t="shared" si="0"/>
        <v>0.11512807504860564</v>
      </c>
      <c r="G34" s="15">
        <f t="shared" si="0"/>
        <v>1</v>
      </c>
    </row>
    <row r="35" spans="1:7" x14ac:dyDescent="0.3">
      <c r="A35" t="s">
        <v>24</v>
      </c>
      <c r="B35" s="15">
        <f t="shared" si="0"/>
        <v>0.20487436957876357</v>
      </c>
      <c r="C35" s="15">
        <f t="shared" si="0"/>
        <v>0.53986675492087943</v>
      </c>
      <c r="D35" s="15">
        <f t="shared" si="0"/>
        <v>0</v>
      </c>
      <c r="E35" s="15">
        <f t="shared" si="0"/>
        <v>0</v>
      </c>
      <c r="F35" s="15">
        <f t="shared" si="0"/>
        <v>0.25525887550035697</v>
      </c>
      <c r="G35" s="15">
        <f t="shared" si="0"/>
        <v>1</v>
      </c>
    </row>
    <row r="36" spans="1:7" x14ac:dyDescent="0.3">
      <c r="A36" t="s">
        <v>161</v>
      </c>
      <c r="B36" s="15">
        <f>B12/$G12</f>
        <v>0.75571933130497926</v>
      </c>
      <c r="C36" s="15">
        <f t="shared" si="0"/>
        <v>0</v>
      </c>
      <c r="D36" s="15">
        <f t="shared" si="0"/>
        <v>0.11013282990214092</v>
      </c>
      <c r="E36" s="15">
        <f t="shared" si="0"/>
        <v>0</v>
      </c>
      <c r="F36" s="15">
        <f t="shared" si="0"/>
        <v>0.13414783879287975</v>
      </c>
      <c r="G36" s="15">
        <f t="shared" si="0"/>
        <v>1</v>
      </c>
    </row>
    <row r="37" spans="1:7" x14ac:dyDescent="0.3">
      <c r="A37" t="s">
        <v>146</v>
      </c>
      <c r="B37" s="15">
        <f t="shared" ref="B37:G46" si="1">B13/$G13</f>
        <v>0.54665901348937995</v>
      </c>
      <c r="C37" s="15">
        <f t="shared" si="1"/>
        <v>0.27029059107171816</v>
      </c>
      <c r="D37" s="15">
        <f t="shared" si="1"/>
        <v>0</v>
      </c>
      <c r="E37" s="15">
        <f t="shared" si="1"/>
        <v>0</v>
      </c>
      <c r="F37" s="15">
        <f t="shared" si="1"/>
        <v>0.18305039543890195</v>
      </c>
      <c r="G37" s="15">
        <f t="shared" si="1"/>
        <v>1</v>
      </c>
    </row>
    <row r="38" spans="1:7" x14ac:dyDescent="0.3">
      <c r="A38" t="s">
        <v>184</v>
      </c>
      <c r="B38" s="15">
        <f t="shared" si="1"/>
        <v>0.95137970956208351</v>
      </c>
      <c r="C38" s="15">
        <f t="shared" si="1"/>
        <v>0</v>
      </c>
      <c r="D38" s="15">
        <f t="shared" si="1"/>
        <v>0</v>
      </c>
      <c r="E38" s="15">
        <f t="shared" si="1"/>
        <v>0</v>
      </c>
      <c r="F38" s="15">
        <f t="shared" si="1"/>
        <v>4.8620290437916519E-2</v>
      </c>
      <c r="G38" s="15">
        <f t="shared" si="1"/>
        <v>1</v>
      </c>
    </row>
    <row r="39" spans="1:7" x14ac:dyDescent="0.3">
      <c r="A39" t="s">
        <v>107</v>
      </c>
      <c r="B39" s="15">
        <f t="shared" si="1"/>
        <v>0</v>
      </c>
      <c r="C39" s="15">
        <f t="shared" si="1"/>
        <v>0.85040479383980006</v>
      </c>
      <c r="D39" s="15">
        <f t="shared" si="1"/>
        <v>0</v>
      </c>
      <c r="E39" s="15">
        <f t="shared" si="1"/>
        <v>0</v>
      </c>
      <c r="F39" s="15">
        <f t="shared" si="1"/>
        <v>0.14959520616019994</v>
      </c>
      <c r="G39" s="15">
        <f t="shared" si="1"/>
        <v>1</v>
      </c>
    </row>
    <row r="40" spans="1:7" x14ac:dyDescent="0.3">
      <c r="A40" t="s">
        <v>15</v>
      </c>
      <c r="B40" s="15">
        <f t="shared" si="1"/>
        <v>0</v>
      </c>
      <c r="C40" s="15">
        <f t="shared" si="1"/>
        <v>0.77694085896627618</v>
      </c>
      <c r="D40" s="15">
        <f t="shared" si="1"/>
        <v>0</v>
      </c>
      <c r="E40" s="15">
        <f t="shared" si="1"/>
        <v>0</v>
      </c>
      <c r="F40" s="15">
        <f t="shared" si="1"/>
        <v>0.22305914103372376</v>
      </c>
      <c r="G40" s="15">
        <f t="shared" si="1"/>
        <v>1</v>
      </c>
    </row>
    <row r="41" spans="1:7" x14ac:dyDescent="0.3">
      <c r="A41" t="s">
        <v>83</v>
      </c>
      <c r="B41" s="15">
        <f t="shared" si="1"/>
        <v>0</v>
      </c>
      <c r="C41" s="15">
        <f t="shared" si="1"/>
        <v>0.5088552413612718</v>
      </c>
      <c r="D41" s="15">
        <f t="shared" si="1"/>
        <v>0.19514661861722224</v>
      </c>
      <c r="E41" s="15">
        <f t="shared" si="1"/>
        <v>0</v>
      </c>
      <c r="F41" s="15">
        <f t="shared" si="1"/>
        <v>0.29599814002150598</v>
      </c>
      <c r="G41" s="15">
        <f t="shared" si="1"/>
        <v>1</v>
      </c>
    </row>
    <row r="42" spans="1:7" x14ac:dyDescent="0.3">
      <c r="A42" t="s">
        <v>43</v>
      </c>
      <c r="B42" s="15">
        <f t="shared" si="1"/>
        <v>7.2062326196206547E-2</v>
      </c>
      <c r="C42" s="15">
        <f t="shared" si="1"/>
        <v>0</v>
      </c>
      <c r="D42" s="15">
        <f t="shared" si="1"/>
        <v>0.50488832911423975</v>
      </c>
      <c r="E42" s="15">
        <f t="shared" si="1"/>
        <v>0.18847189834270678</v>
      </c>
      <c r="F42" s="15">
        <f t="shared" si="1"/>
        <v>0.23457744634684688</v>
      </c>
      <c r="G42" s="15">
        <f t="shared" si="1"/>
        <v>1</v>
      </c>
    </row>
    <row r="43" spans="1:7" x14ac:dyDescent="0.3">
      <c r="A43" t="s">
        <v>28</v>
      </c>
      <c r="B43" s="15">
        <f t="shared" si="1"/>
        <v>0.41625701616041938</v>
      </c>
      <c r="C43" s="15">
        <f t="shared" si="1"/>
        <v>0.49587900708532556</v>
      </c>
      <c r="D43" s="15">
        <f t="shared" si="1"/>
        <v>0</v>
      </c>
      <c r="E43" s="15">
        <f t="shared" si="1"/>
        <v>0</v>
      </c>
      <c r="F43" s="15">
        <f t="shared" si="1"/>
        <v>8.786397675425503E-2</v>
      </c>
      <c r="G43" s="15">
        <f t="shared" si="1"/>
        <v>1</v>
      </c>
    </row>
    <row r="44" spans="1:7" x14ac:dyDescent="0.3">
      <c r="A44" t="s">
        <v>60</v>
      </c>
      <c r="B44" s="15">
        <f t="shared" si="1"/>
        <v>0.42215798796701159</v>
      </c>
      <c r="C44" s="15">
        <f t="shared" si="1"/>
        <v>0</v>
      </c>
      <c r="D44" s="15">
        <f t="shared" si="1"/>
        <v>0.46387594984582498</v>
      </c>
      <c r="E44" s="15">
        <f t="shared" si="1"/>
        <v>0</v>
      </c>
      <c r="F44" s="15">
        <f t="shared" si="1"/>
        <v>0.11396606218716353</v>
      </c>
      <c r="G44" s="15">
        <f t="shared" si="1"/>
        <v>1</v>
      </c>
    </row>
    <row r="45" spans="1:7" x14ac:dyDescent="0.3">
      <c r="A45" t="s">
        <v>18</v>
      </c>
      <c r="B45" s="15">
        <f t="shared" si="1"/>
        <v>0.45002069436824427</v>
      </c>
      <c r="C45" s="15">
        <f>C21/$G21</f>
        <v>0.17354393462504691</v>
      </c>
      <c r="D45" s="15">
        <f t="shared" si="1"/>
        <v>0.20807946637405791</v>
      </c>
      <c r="E45" s="15">
        <f t="shared" si="1"/>
        <v>0</v>
      </c>
      <c r="F45" s="15">
        <f t="shared" si="1"/>
        <v>0.1683559046326509</v>
      </c>
      <c r="G45" s="15">
        <f t="shared" si="1"/>
        <v>1</v>
      </c>
    </row>
    <row r="46" spans="1:7" x14ac:dyDescent="0.3">
      <c r="A46" t="s">
        <v>49</v>
      </c>
      <c r="B46" s="15">
        <f t="shared" si="1"/>
        <v>0.49222470820559694</v>
      </c>
      <c r="C46" s="15">
        <f t="shared" si="1"/>
        <v>0</v>
      </c>
      <c r="D46" s="15">
        <f t="shared" si="1"/>
        <v>0</v>
      </c>
      <c r="E46" s="15">
        <f t="shared" si="1"/>
        <v>0.19348582568598829</v>
      </c>
      <c r="F46" s="15">
        <f t="shared" si="1"/>
        <v>0.31428946610841468</v>
      </c>
      <c r="G46" s="15">
        <f t="shared" si="1"/>
        <v>1</v>
      </c>
    </row>
    <row r="47" spans="1:7" x14ac:dyDescent="0.3">
      <c r="A47" t="s">
        <v>46</v>
      </c>
      <c r="B47" s="15">
        <f t="shared" ref="B47:G47" si="2">B23/$G23</f>
        <v>0.20591797156189395</v>
      </c>
      <c r="C47" s="15">
        <f t="shared" si="2"/>
        <v>0</v>
      </c>
      <c r="D47" s="15">
        <f t="shared" si="2"/>
        <v>0.6311345601747953</v>
      </c>
      <c r="E47" s="15">
        <f t="shared" si="2"/>
        <v>0</v>
      </c>
      <c r="F47" s="15">
        <f t="shared" si="2"/>
        <v>0.16294746826331077</v>
      </c>
      <c r="G47" s="15">
        <f t="shared" si="2"/>
        <v>1</v>
      </c>
    </row>
    <row r="51" spans="1:6" s="24" customFormat="1" ht="28.8" x14ac:dyDescent="0.3">
      <c r="A51" s="28" t="s">
        <v>456</v>
      </c>
      <c r="B51" s="26" t="s">
        <v>95</v>
      </c>
      <c r="C51" s="27" t="s">
        <v>455</v>
      </c>
      <c r="D51" s="26" t="s">
        <v>95</v>
      </c>
      <c r="E51" s="26" t="s">
        <v>454</v>
      </c>
      <c r="F51" s="25" t="s">
        <v>453</v>
      </c>
    </row>
    <row r="52" spans="1:6" x14ac:dyDescent="0.3">
      <c r="A52" s="23" t="s">
        <v>452</v>
      </c>
      <c r="B52" s="22" t="s">
        <v>80</v>
      </c>
      <c r="C52" s="5" t="s">
        <v>124</v>
      </c>
      <c r="D52" s="22" t="s">
        <v>69</v>
      </c>
      <c r="E52" s="22">
        <v>2008</v>
      </c>
      <c r="F52" s="21">
        <v>373917.38973897387</v>
      </c>
    </row>
    <row r="53" spans="1:6" x14ac:dyDescent="0.3">
      <c r="A53" s="23" t="s">
        <v>447</v>
      </c>
      <c r="B53" s="22" t="s">
        <v>5</v>
      </c>
      <c r="C53" s="5" t="s">
        <v>31</v>
      </c>
      <c r="D53" s="22" t="s">
        <v>104</v>
      </c>
      <c r="E53" s="22">
        <v>2005</v>
      </c>
      <c r="F53" s="21">
        <v>283320.33303330332</v>
      </c>
    </row>
    <row r="54" spans="1:6" x14ac:dyDescent="0.3">
      <c r="A54" s="23" t="s">
        <v>451</v>
      </c>
      <c r="B54" s="22" t="s">
        <v>5</v>
      </c>
      <c r="C54" s="5" t="s">
        <v>33</v>
      </c>
      <c r="D54" s="22" t="s">
        <v>58</v>
      </c>
      <c r="E54" s="22">
        <v>2002</v>
      </c>
      <c r="F54" s="21">
        <v>168991</v>
      </c>
    </row>
    <row r="55" spans="1:6" x14ac:dyDescent="0.3">
      <c r="A55" s="23" t="s">
        <v>450</v>
      </c>
      <c r="B55" s="22" t="s">
        <v>104</v>
      </c>
      <c r="C55" s="5" t="s">
        <v>234</v>
      </c>
      <c r="D55" s="22" t="s">
        <v>69</v>
      </c>
      <c r="E55" s="22">
        <v>2007</v>
      </c>
      <c r="F55" s="21">
        <v>159762</v>
      </c>
    </row>
    <row r="56" spans="1:6" x14ac:dyDescent="0.3">
      <c r="A56" s="23" t="s">
        <v>449</v>
      </c>
      <c r="B56" s="22" t="s">
        <v>80</v>
      </c>
      <c r="C56" s="5" t="s">
        <v>33</v>
      </c>
      <c r="D56" s="22" t="s">
        <v>58</v>
      </c>
      <c r="E56" s="22">
        <v>1998</v>
      </c>
      <c r="F56" s="21">
        <v>128437</v>
      </c>
    </row>
    <row r="57" spans="1:6" x14ac:dyDescent="0.3">
      <c r="A57" s="23" t="s">
        <v>218</v>
      </c>
      <c r="B57" s="22" t="s">
        <v>104</v>
      </c>
      <c r="C57" s="5" t="s">
        <v>124</v>
      </c>
      <c r="D57" s="22" t="s">
        <v>69</v>
      </c>
      <c r="E57" s="22">
        <v>2006</v>
      </c>
      <c r="F57" s="21">
        <v>103088.63186318633</v>
      </c>
    </row>
    <row r="58" spans="1:6" x14ac:dyDescent="0.3">
      <c r="A58" s="23" t="s">
        <v>448</v>
      </c>
      <c r="B58" s="22" t="s">
        <v>37</v>
      </c>
      <c r="C58" s="5" t="s">
        <v>447</v>
      </c>
      <c r="D58" s="22" t="s">
        <v>5</v>
      </c>
      <c r="E58" s="22" t="s">
        <v>446</v>
      </c>
      <c r="F58" s="21">
        <v>102755.27452745274</v>
      </c>
    </row>
    <row r="59" spans="1:6" x14ac:dyDescent="0.3">
      <c r="A59" s="23" t="s">
        <v>445</v>
      </c>
      <c r="B59" s="22" t="s">
        <v>146</v>
      </c>
      <c r="C59" s="5" t="s">
        <v>166</v>
      </c>
      <c r="D59" s="22" t="s">
        <v>122</v>
      </c>
      <c r="E59" s="22">
        <v>2000</v>
      </c>
      <c r="F59" s="21">
        <v>64542.850717613248</v>
      </c>
    </row>
    <row r="60" spans="1:6" x14ac:dyDescent="0.3">
      <c r="A60" s="23" t="s">
        <v>444</v>
      </c>
      <c r="B60" s="22" t="s">
        <v>5</v>
      </c>
      <c r="C60" s="5" t="s">
        <v>166</v>
      </c>
      <c r="D60" s="22" t="s">
        <v>122</v>
      </c>
      <c r="E60" s="22">
        <v>1987</v>
      </c>
      <c r="F60" s="21">
        <v>53255.085508550859</v>
      </c>
    </row>
    <row r="61" spans="1:6" x14ac:dyDescent="0.3">
      <c r="A61" s="20" t="s">
        <v>443</v>
      </c>
      <c r="B61" s="18" t="s">
        <v>5</v>
      </c>
      <c r="C61" s="19" t="s">
        <v>79</v>
      </c>
      <c r="D61" s="18" t="s">
        <v>69</v>
      </c>
      <c r="E61" s="18">
        <v>2008</v>
      </c>
      <c r="F61" s="17">
        <v>41900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03F78-C865-43CD-AE77-7C224FD7ECD5}">
  <dimension ref="A2:Q218"/>
  <sheetViews>
    <sheetView topLeftCell="A151" zoomScale="60" zoomScaleNormal="60" workbookViewId="0">
      <selection activeCell="A182" sqref="A182:XFD182"/>
    </sheetView>
  </sheetViews>
  <sheetFormatPr defaultRowHeight="14.4" x14ac:dyDescent="0.3"/>
  <cols>
    <col min="1" max="1" width="24.44140625" customWidth="1"/>
    <col min="2" max="2" width="26.109375" customWidth="1"/>
    <col min="3" max="3" width="16.6640625" customWidth="1"/>
    <col min="4" max="4" width="19" customWidth="1"/>
    <col min="5" max="5" width="35" customWidth="1"/>
    <col min="6" max="6" width="19.33203125" customWidth="1"/>
    <col min="7" max="7" width="13.109375" customWidth="1"/>
    <col min="8" max="8" width="19.44140625" customWidth="1"/>
    <col min="9" max="9" width="11.44140625" style="2" bestFit="1" customWidth="1"/>
    <col min="10" max="10" width="11.44140625" customWidth="1"/>
    <col min="11" max="11" width="18.109375" customWidth="1"/>
    <col min="12" max="12" width="18.33203125" bestFit="1" customWidth="1"/>
    <col min="13" max="14" width="11.44140625" customWidth="1"/>
    <col min="15" max="18" width="10.44140625" bestFit="1" customWidth="1"/>
  </cols>
  <sheetData>
    <row r="2" spans="1:12" s="36" customFormat="1" x14ac:dyDescent="0.3">
      <c r="A2" s="36" t="s">
        <v>772</v>
      </c>
      <c r="I2" s="53"/>
    </row>
    <row r="4" spans="1:12" s="2" customFormat="1" x14ac:dyDescent="0.3">
      <c r="A4" s="36" t="s">
        <v>744</v>
      </c>
      <c r="B4"/>
      <c r="C4"/>
      <c r="D4"/>
      <c r="E4"/>
      <c r="F4"/>
      <c r="G4"/>
      <c r="H4"/>
    </row>
    <row r="6" spans="1:12" s="53" customFormat="1" x14ac:dyDescent="0.3">
      <c r="A6" s="36" t="s">
        <v>442</v>
      </c>
      <c r="B6" s="36" t="s">
        <v>441</v>
      </c>
      <c r="C6" s="36" t="s">
        <v>95</v>
      </c>
      <c r="D6" s="36" t="s">
        <v>440</v>
      </c>
      <c r="E6" s="36" t="s">
        <v>91</v>
      </c>
      <c r="F6" s="36" t="s">
        <v>439</v>
      </c>
      <c r="G6" s="36" t="s">
        <v>438</v>
      </c>
      <c r="H6" s="53" t="s">
        <v>437</v>
      </c>
    </row>
    <row r="7" spans="1:12" s="2" customFormat="1" x14ac:dyDescent="0.3">
      <c r="A7"/>
      <c r="B7"/>
      <c r="C7"/>
      <c r="D7"/>
      <c r="E7"/>
      <c r="F7" s="50" t="s">
        <v>678</v>
      </c>
      <c r="G7" s="50">
        <v>1.111</v>
      </c>
    </row>
    <row r="8" spans="1:12" s="2" customFormat="1" x14ac:dyDescent="0.3">
      <c r="A8" t="s">
        <v>434</v>
      </c>
      <c r="B8" t="s">
        <v>435</v>
      </c>
      <c r="C8" t="s">
        <v>9</v>
      </c>
      <c r="D8" s="14">
        <f>G8/G$7</f>
        <v>136362.63726372638</v>
      </c>
      <c r="E8" s="14" t="s">
        <v>7</v>
      </c>
      <c r="F8" t="s">
        <v>346</v>
      </c>
      <c r="G8" s="2">
        <v>151498.89000000001</v>
      </c>
      <c r="H8" s="2">
        <v>125004.41044104412</v>
      </c>
      <c r="K8" s="2">
        <f>G8/G$7</f>
        <v>136362.63726372638</v>
      </c>
      <c r="L8" s="2">
        <f>K8-D8</f>
        <v>0</v>
      </c>
    </row>
    <row r="9" spans="1:12" s="2" customFormat="1" x14ac:dyDescent="0.3">
      <c r="A9" t="s">
        <v>434</v>
      </c>
      <c r="B9" t="s">
        <v>433</v>
      </c>
      <c r="C9" t="s">
        <v>312</v>
      </c>
      <c r="D9" s="14">
        <f>G9/G$7</f>
        <v>11358.226822682269</v>
      </c>
      <c r="E9" s="14" t="s">
        <v>7</v>
      </c>
      <c r="F9" t="s">
        <v>337</v>
      </c>
      <c r="G9" s="2">
        <v>12618.99</v>
      </c>
      <c r="K9" s="2">
        <f t="shared" ref="K9:K73" si="0">G9/G$7</f>
        <v>11358.226822682269</v>
      </c>
      <c r="L9" s="2">
        <f t="shared" ref="L9:L73" si="1">K9-D9</f>
        <v>0</v>
      </c>
    </row>
    <row r="10" spans="1:12" s="2" customFormat="1" x14ac:dyDescent="0.3">
      <c r="A10" t="s">
        <v>27</v>
      </c>
      <c r="B10" t="s">
        <v>432</v>
      </c>
      <c r="C10" t="s">
        <v>184</v>
      </c>
      <c r="D10" s="14">
        <f>G10/G$7</f>
        <v>73670.180018001804</v>
      </c>
      <c r="E10" s="14" t="s">
        <v>7</v>
      </c>
      <c r="F10" t="s">
        <v>346</v>
      </c>
      <c r="G10" s="2">
        <v>81847.570000000007</v>
      </c>
      <c r="H10" s="2">
        <v>70281.771018001804</v>
      </c>
      <c r="K10" s="2">
        <f t="shared" si="0"/>
        <v>73670.180018001804</v>
      </c>
      <c r="L10" s="2">
        <f t="shared" si="1"/>
        <v>0</v>
      </c>
    </row>
    <row r="11" spans="1:12" s="2" customFormat="1" x14ac:dyDescent="0.3">
      <c r="A11" t="s">
        <v>27</v>
      </c>
      <c r="B11" t="s">
        <v>29</v>
      </c>
      <c r="C11" t="s">
        <v>28</v>
      </c>
      <c r="D11" s="14">
        <v>3388.4090000000001</v>
      </c>
      <c r="E11" t="s">
        <v>12</v>
      </c>
      <c r="F11" t="s">
        <v>335</v>
      </c>
      <c r="G11"/>
      <c r="K11" s="2">
        <f t="shared" si="0"/>
        <v>0</v>
      </c>
      <c r="L11" s="2">
        <f t="shared" si="1"/>
        <v>-3388.4090000000001</v>
      </c>
    </row>
    <row r="12" spans="1:12" s="2" customFormat="1" x14ac:dyDescent="0.3">
      <c r="A12" t="s">
        <v>57</v>
      </c>
      <c r="B12" t="s">
        <v>431</v>
      </c>
      <c r="C12" t="s">
        <v>122</v>
      </c>
      <c r="D12" s="14">
        <f t="shared" ref="D12:D42" si="2">G12/G$7</f>
        <v>775635.56255625561</v>
      </c>
      <c r="E12" s="14" t="s">
        <v>7</v>
      </c>
      <c r="F12" t="s">
        <v>346</v>
      </c>
      <c r="G12" s="2">
        <v>861731.11</v>
      </c>
      <c r="H12" s="2">
        <v>468069.72997299733</v>
      </c>
      <c r="K12" s="2">
        <f t="shared" si="0"/>
        <v>775635.56255625561</v>
      </c>
      <c r="L12" s="2">
        <f t="shared" si="1"/>
        <v>0</v>
      </c>
    </row>
    <row r="13" spans="1:12" s="2" customFormat="1" x14ac:dyDescent="0.3">
      <c r="A13" t="s">
        <v>57</v>
      </c>
      <c r="B13" t="s">
        <v>430</v>
      </c>
      <c r="C13" t="s">
        <v>304</v>
      </c>
      <c r="D13" s="14">
        <f t="shared" si="2"/>
        <v>6831.4131413141313</v>
      </c>
      <c r="E13" s="14" t="s">
        <v>7</v>
      </c>
      <c r="F13" t="s">
        <v>337</v>
      </c>
      <c r="G13" s="2">
        <v>7589.7</v>
      </c>
      <c r="K13" s="2">
        <f t="shared" si="0"/>
        <v>6831.4131413141313</v>
      </c>
      <c r="L13" s="2">
        <f t="shared" si="1"/>
        <v>0</v>
      </c>
    </row>
    <row r="14" spans="1:12" s="2" customFormat="1" x14ac:dyDescent="0.3">
      <c r="A14" t="s">
        <v>57</v>
      </c>
      <c r="B14" t="s">
        <v>429</v>
      </c>
      <c r="C14" t="s">
        <v>428</v>
      </c>
      <c r="D14" s="14">
        <f t="shared" si="2"/>
        <v>24941.755175517552</v>
      </c>
      <c r="E14" s="14" t="s">
        <v>7</v>
      </c>
      <c r="F14" t="s">
        <v>337</v>
      </c>
      <c r="G14" s="2">
        <v>27710.29</v>
      </c>
      <c r="K14" s="2">
        <f t="shared" si="0"/>
        <v>24941.755175517552</v>
      </c>
      <c r="L14" s="2">
        <f t="shared" si="1"/>
        <v>0</v>
      </c>
    </row>
    <row r="15" spans="1:12" s="2" customFormat="1" x14ac:dyDescent="0.3">
      <c r="A15" t="s">
        <v>57</v>
      </c>
      <c r="B15" t="s">
        <v>427</v>
      </c>
      <c r="C15" t="s">
        <v>308</v>
      </c>
      <c r="D15" s="14">
        <f t="shared" si="2"/>
        <v>177430.51305130511</v>
      </c>
      <c r="E15" s="14" t="s">
        <v>7</v>
      </c>
      <c r="F15" t="s">
        <v>337</v>
      </c>
      <c r="G15" s="2">
        <v>197125.3</v>
      </c>
      <c r="K15" s="2">
        <f t="shared" si="0"/>
        <v>177430.51305130511</v>
      </c>
      <c r="L15" s="2">
        <f t="shared" si="1"/>
        <v>0</v>
      </c>
    </row>
    <row r="16" spans="1:12" x14ac:dyDescent="0.3">
      <c r="A16" t="s">
        <v>57</v>
      </c>
      <c r="B16" t="s">
        <v>426</v>
      </c>
      <c r="C16" t="s">
        <v>425</v>
      </c>
      <c r="D16" s="14">
        <f t="shared" si="2"/>
        <v>25310.189018901889</v>
      </c>
      <c r="E16" s="14" t="s">
        <v>7</v>
      </c>
      <c r="F16" t="s">
        <v>337</v>
      </c>
      <c r="G16" s="2">
        <v>28119.62</v>
      </c>
      <c r="H16" s="2"/>
      <c r="K16" s="2">
        <f t="shared" si="0"/>
        <v>25310.189018901889</v>
      </c>
      <c r="L16" s="2">
        <f t="shared" si="1"/>
        <v>0</v>
      </c>
    </row>
    <row r="17" spans="1:14" x14ac:dyDescent="0.3">
      <c r="A17" t="s">
        <v>57</v>
      </c>
      <c r="B17" t="s">
        <v>424</v>
      </c>
      <c r="C17" t="s">
        <v>316</v>
      </c>
      <c r="D17" s="14">
        <f t="shared" si="2"/>
        <v>67268.838883888384</v>
      </c>
      <c r="E17" s="14" t="s">
        <v>7</v>
      </c>
      <c r="F17" t="s">
        <v>337</v>
      </c>
      <c r="G17" s="2">
        <v>74735.679999999993</v>
      </c>
      <c r="H17" s="2"/>
      <c r="K17" s="2">
        <f t="shared" si="0"/>
        <v>67268.838883888384</v>
      </c>
      <c r="L17" s="2">
        <f t="shared" si="1"/>
        <v>0</v>
      </c>
    </row>
    <row r="18" spans="1:14" x14ac:dyDescent="0.3">
      <c r="A18" t="s">
        <v>57</v>
      </c>
      <c r="B18" t="s">
        <v>59</v>
      </c>
      <c r="C18" t="s">
        <v>58</v>
      </c>
      <c r="D18" s="14">
        <f t="shared" si="2"/>
        <v>5783.1233123312331</v>
      </c>
      <c r="E18" s="14" t="s">
        <v>7</v>
      </c>
      <c r="F18" t="s">
        <v>335</v>
      </c>
      <c r="G18" s="2">
        <v>6425.05</v>
      </c>
      <c r="H18" s="2"/>
      <c r="K18" s="2">
        <f t="shared" si="0"/>
        <v>5783.1233123312331</v>
      </c>
      <c r="L18" s="2">
        <f t="shared" si="1"/>
        <v>0</v>
      </c>
    </row>
    <row r="19" spans="1:14" x14ac:dyDescent="0.3">
      <c r="A19" t="s">
        <v>422</v>
      </c>
      <c r="B19" t="s">
        <v>423</v>
      </c>
      <c r="C19" t="s">
        <v>146</v>
      </c>
      <c r="D19" s="14">
        <f t="shared" si="2"/>
        <v>94389.216921692176</v>
      </c>
      <c r="E19" s="14" t="s">
        <v>7</v>
      </c>
      <c r="F19" t="s">
        <v>346</v>
      </c>
      <c r="G19" s="2">
        <v>104866.42</v>
      </c>
      <c r="H19" s="2">
        <v>65858.703870387049</v>
      </c>
      <c r="K19" s="2">
        <f t="shared" si="0"/>
        <v>94389.216921692176</v>
      </c>
      <c r="L19" s="2">
        <f t="shared" si="1"/>
        <v>0</v>
      </c>
    </row>
    <row r="20" spans="1:14" x14ac:dyDescent="0.3">
      <c r="A20" t="s">
        <v>422</v>
      </c>
      <c r="B20" t="s">
        <v>421</v>
      </c>
      <c r="C20" t="s">
        <v>311</v>
      </c>
      <c r="D20" s="14">
        <f t="shared" si="2"/>
        <v>28530.513051305134</v>
      </c>
      <c r="E20" s="14" t="s">
        <v>7</v>
      </c>
      <c r="F20" t="s">
        <v>337</v>
      </c>
      <c r="G20" s="2">
        <v>31697.4</v>
      </c>
      <c r="H20" s="2"/>
      <c r="K20" s="2">
        <f t="shared" si="0"/>
        <v>28530.513051305134</v>
      </c>
      <c r="L20" s="2">
        <f t="shared" si="1"/>
        <v>0</v>
      </c>
    </row>
    <row r="21" spans="1:14" x14ac:dyDescent="0.3">
      <c r="A21" t="s">
        <v>145</v>
      </c>
      <c r="B21" t="s">
        <v>420</v>
      </c>
      <c r="C21" t="s">
        <v>122</v>
      </c>
      <c r="D21" s="14">
        <f t="shared" si="2"/>
        <v>607227.72277227719</v>
      </c>
      <c r="E21" s="14" t="s">
        <v>7</v>
      </c>
      <c r="F21" t="s">
        <v>346</v>
      </c>
      <c r="G21" s="2">
        <v>674630</v>
      </c>
      <c r="H21" s="2">
        <v>568596.08460846078</v>
      </c>
      <c r="K21" s="2">
        <f t="shared" si="0"/>
        <v>607227.72277227719</v>
      </c>
      <c r="L21" s="2">
        <f t="shared" si="1"/>
        <v>0</v>
      </c>
    </row>
    <row r="22" spans="1:14" x14ac:dyDescent="0.3">
      <c r="A22" t="s">
        <v>145</v>
      </c>
      <c r="B22" t="s">
        <v>147</v>
      </c>
      <c r="C22" t="s">
        <v>146</v>
      </c>
      <c r="D22" s="14">
        <f t="shared" si="2"/>
        <v>38631.63816381638</v>
      </c>
      <c r="E22" s="14" t="s">
        <v>7</v>
      </c>
      <c r="F22" t="s">
        <v>335</v>
      </c>
      <c r="G22" s="2">
        <v>42919.75</v>
      </c>
      <c r="H22" s="2"/>
      <c r="K22" s="2">
        <f t="shared" si="0"/>
        <v>38631.63816381638</v>
      </c>
      <c r="L22" s="2">
        <f t="shared" si="1"/>
        <v>0</v>
      </c>
    </row>
    <row r="23" spans="1:14" x14ac:dyDescent="0.3">
      <c r="A23" t="s">
        <v>255</v>
      </c>
      <c r="B23" t="s">
        <v>255</v>
      </c>
      <c r="C23" t="s">
        <v>5</v>
      </c>
      <c r="D23" s="14">
        <f t="shared" si="2"/>
        <v>517217.72277227725</v>
      </c>
      <c r="E23" s="14" t="s">
        <v>7</v>
      </c>
      <c r="F23" t="s">
        <v>346</v>
      </c>
      <c r="G23" s="2">
        <v>574628.89</v>
      </c>
      <c r="H23" s="2">
        <v>460016.22741944197</v>
      </c>
      <c r="K23" s="2">
        <f t="shared" si="0"/>
        <v>517217.72277227725</v>
      </c>
      <c r="L23" s="2">
        <f t="shared" si="1"/>
        <v>0</v>
      </c>
    </row>
    <row r="24" spans="1:14" x14ac:dyDescent="0.3">
      <c r="A24" t="s">
        <v>255</v>
      </c>
      <c r="B24" t="s">
        <v>419</v>
      </c>
      <c r="C24" t="s">
        <v>311</v>
      </c>
      <c r="D24" s="14">
        <f t="shared" si="2"/>
        <v>51853.528352835281</v>
      </c>
      <c r="E24" s="14" t="s">
        <v>7</v>
      </c>
      <c r="F24" t="s">
        <v>337</v>
      </c>
      <c r="G24" s="2">
        <v>57609.27</v>
      </c>
      <c r="H24" s="2"/>
      <c r="K24" s="2">
        <f t="shared" si="0"/>
        <v>51853.528352835281</v>
      </c>
      <c r="L24" s="2">
        <f t="shared" si="1"/>
        <v>0</v>
      </c>
    </row>
    <row r="25" spans="1:14" x14ac:dyDescent="0.3">
      <c r="A25" t="s">
        <v>255</v>
      </c>
      <c r="B25" t="s">
        <v>751</v>
      </c>
      <c r="C25" t="s">
        <v>24</v>
      </c>
      <c r="D25" s="14">
        <v>5347.9669999999996</v>
      </c>
      <c r="E25" s="14" t="s">
        <v>13</v>
      </c>
      <c r="F25" t="s">
        <v>335</v>
      </c>
      <c r="G25" s="2"/>
      <c r="H25" s="2"/>
      <c r="K25" s="2"/>
      <c r="L25" s="2"/>
    </row>
    <row r="26" spans="1:14" x14ac:dyDescent="0.3">
      <c r="A26" t="s">
        <v>121</v>
      </c>
      <c r="B26" t="s">
        <v>121</v>
      </c>
      <c r="C26" t="s">
        <v>5</v>
      </c>
      <c r="D26" s="14">
        <f t="shared" si="2"/>
        <v>1312462.2502250227</v>
      </c>
      <c r="E26" s="14" t="s">
        <v>7</v>
      </c>
      <c r="F26" t="s">
        <v>346</v>
      </c>
      <c r="G26" s="2">
        <v>1458145.56</v>
      </c>
      <c r="H26" s="2">
        <v>1110742.4392439246</v>
      </c>
      <c r="K26" s="2">
        <f t="shared" si="0"/>
        <v>1312462.2502250227</v>
      </c>
      <c r="L26" s="2">
        <f t="shared" si="1"/>
        <v>0</v>
      </c>
      <c r="N26" s="1"/>
    </row>
    <row r="27" spans="1:14" x14ac:dyDescent="0.3">
      <c r="A27" t="s">
        <v>121</v>
      </c>
      <c r="B27" t="s">
        <v>418</v>
      </c>
      <c r="C27" t="s">
        <v>372</v>
      </c>
      <c r="D27" s="14">
        <f t="shared" si="2"/>
        <v>9162.8352835283531</v>
      </c>
      <c r="E27" s="14" t="s">
        <v>7</v>
      </c>
      <c r="F27" t="s">
        <v>337</v>
      </c>
      <c r="G27" s="2">
        <v>10179.91</v>
      </c>
      <c r="H27" s="2"/>
      <c r="K27" s="2">
        <f t="shared" si="0"/>
        <v>9162.8352835283531</v>
      </c>
      <c r="L27" s="2">
        <f t="shared" si="1"/>
        <v>0</v>
      </c>
      <c r="N27" s="1"/>
    </row>
    <row r="28" spans="1:14" x14ac:dyDescent="0.3">
      <c r="A28" t="s">
        <v>121</v>
      </c>
      <c r="B28" t="s">
        <v>417</v>
      </c>
      <c r="C28" t="s">
        <v>315</v>
      </c>
      <c r="D28" s="14">
        <f t="shared" si="2"/>
        <v>692.63726372637268</v>
      </c>
      <c r="E28" s="14" t="s">
        <v>7</v>
      </c>
      <c r="F28" t="s">
        <v>337</v>
      </c>
      <c r="G28" s="2">
        <v>769.52</v>
      </c>
      <c r="H28" s="2"/>
      <c r="K28" s="2">
        <f t="shared" si="0"/>
        <v>692.63726372637268</v>
      </c>
      <c r="L28" s="2">
        <f t="shared" si="1"/>
        <v>0</v>
      </c>
      <c r="N28" s="1"/>
    </row>
    <row r="29" spans="1:14" x14ac:dyDescent="0.3">
      <c r="A29" t="s">
        <v>121</v>
      </c>
      <c r="B29" t="s">
        <v>416</v>
      </c>
      <c r="C29" t="s">
        <v>312</v>
      </c>
      <c r="D29" s="14">
        <f t="shared" si="2"/>
        <v>2404.8694869486949</v>
      </c>
      <c r="E29" s="14" t="s">
        <v>7</v>
      </c>
      <c r="F29" t="s">
        <v>337</v>
      </c>
      <c r="G29" s="2">
        <v>2671.81</v>
      </c>
      <c r="H29" s="2"/>
      <c r="K29" s="2">
        <f t="shared" si="0"/>
        <v>2404.8694869486949</v>
      </c>
      <c r="L29" s="2">
        <f t="shared" si="1"/>
        <v>0</v>
      </c>
      <c r="N29" s="1"/>
    </row>
    <row r="30" spans="1:14" x14ac:dyDescent="0.3">
      <c r="A30" t="s">
        <v>121</v>
      </c>
      <c r="B30" t="s">
        <v>415</v>
      </c>
      <c r="C30" t="s">
        <v>309</v>
      </c>
      <c r="D30" s="14">
        <f t="shared" si="2"/>
        <v>102247.52475247525</v>
      </c>
      <c r="E30" s="14" t="s">
        <v>7</v>
      </c>
      <c r="F30" t="s">
        <v>337</v>
      </c>
      <c r="G30" s="2">
        <v>113597</v>
      </c>
      <c r="H30" s="2"/>
      <c r="K30" s="2">
        <f t="shared" si="0"/>
        <v>102247.52475247525</v>
      </c>
      <c r="L30" s="2">
        <f t="shared" si="1"/>
        <v>0</v>
      </c>
      <c r="N30" s="1"/>
    </row>
    <row r="31" spans="1:14" x14ac:dyDescent="0.3">
      <c r="A31" t="s">
        <v>121</v>
      </c>
      <c r="B31" t="s">
        <v>140</v>
      </c>
      <c r="C31" t="s">
        <v>104</v>
      </c>
      <c r="D31" s="14">
        <f t="shared" si="2"/>
        <v>32546.030603060306</v>
      </c>
      <c r="E31" s="14" t="s">
        <v>7</v>
      </c>
      <c r="F31" t="s">
        <v>335</v>
      </c>
      <c r="G31" s="2">
        <v>36158.639999999999</v>
      </c>
      <c r="H31" s="2"/>
      <c r="K31" s="2">
        <f t="shared" si="0"/>
        <v>32546.030603060306</v>
      </c>
      <c r="L31" s="2">
        <f t="shared" si="1"/>
        <v>0</v>
      </c>
      <c r="N31" s="1"/>
    </row>
    <row r="32" spans="1:14" x14ac:dyDescent="0.3">
      <c r="A32" t="s">
        <v>121</v>
      </c>
      <c r="B32" t="s">
        <v>139</v>
      </c>
      <c r="C32" t="s">
        <v>24</v>
      </c>
      <c r="D32" s="14">
        <f t="shared" si="2"/>
        <v>32337.578757875792</v>
      </c>
      <c r="E32" s="14" t="s">
        <v>7</v>
      </c>
      <c r="F32" t="s">
        <v>335</v>
      </c>
      <c r="G32" s="2">
        <v>35927.050000000003</v>
      </c>
      <c r="H32" s="2"/>
      <c r="K32" s="2">
        <f t="shared" si="0"/>
        <v>32337.578757875792</v>
      </c>
      <c r="L32" s="2">
        <f t="shared" si="1"/>
        <v>0</v>
      </c>
      <c r="N32" s="1"/>
    </row>
    <row r="33" spans="1:14" x14ac:dyDescent="0.3">
      <c r="A33" t="s">
        <v>121</v>
      </c>
      <c r="B33" t="s">
        <v>123</v>
      </c>
      <c r="C33" t="s">
        <v>122</v>
      </c>
      <c r="D33" s="14">
        <f t="shared" si="2"/>
        <v>22328.334833483346</v>
      </c>
      <c r="E33" s="14" t="s">
        <v>7</v>
      </c>
      <c r="F33" t="s">
        <v>335</v>
      </c>
      <c r="G33" s="2">
        <v>24806.78</v>
      </c>
      <c r="H33" s="2"/>
      <c r="K33" s="2">
        <f t="shared" si="0"/>
        <v>22328.334833483346</v>
      </c>
      <c r="L33" s="2">
        <f t="shared" si="1"/>
        <v>0</v>
      </c>
      <c r="N33" s="1"/>
    </row>
    <row r="34" spans="1:14" x14ac:dyDescent="0.3">
      <c r="A34" t="s">
        <v>128</v>
      </c>
      <c r="B34" t="s">
        <v>414</v>
      </c>
      <c r="C34" t="s">
        <v>5</v>
      </c>
      <c r="D34" s="14">
        <f t="shared" si="2"/>
        <v>644653.46534653462</v>
      </c>
      <c r="E34" s="14" t="s">
        <v>7</v>
      </c>
      <c r="F34" t="s">
        <v>346</v>
      </c>
      <c r="G34" s="2">
        <v>716210</v>
      </c>
      <c r="H34" s="2">
        <v>618988.96489648963</v>
      </c>
      <c r="K34" s="2">
        <f t="shared" si="0"/>
        <v>644653.46534653462</v>
      </c>
      <c r="L34" s="2">
        <f t="shared" si="1"/>
        <v>0</v>
      </c>
    </row>
    <row r="35" spans="1:14" x14ac:dyDescent="0.3">
      <c r="A35" t="s">
        <v>128</v>
      </c>
      <c r="B35" t="s">
        <v>129</v>
      </c>
      <c r="C35" t="s">
        <v>24</v>
      </c>
      <c r="D35" s="14">
        <f t="shared" si="2"/>
        <v>25664.500450045005</v>
      </c>
      <c r="E35" s="14" t="s">
        <v>7</v>
      </c>
      <c r="F35" t="s">
        <v>335</v>
      </c>
      <c r="G35" s="2">
        <v>28513.26</v>
      </c>
      <c r="H35" s="2"/>
      <c r="K35" s="2">
        <f t="shared" si="0"/>
        <v>25664.500450045005</v>
      </c>
      <c r="L35" s="2">
        <f t="shared" si="1"/>
        <v>0</v>
      </c>
    </row>
    <row r="36" spans="1:14" x14ac:dyDescent="0.3">
      <c r="A36" t="s">
        <v>102</v>
      </c>
      <c r="B36" t="s">
        <v>413</v>
      </c>
      <c r="C36" t="s">
        <v>37</v>
      </c>
      <c r="D36" s="14">
        <f t="shared" si="2"/>
        <v>337188.72187218722</v>
      </c>
      <c r="E36" s="14" t="s">
        <v>7</v>
      </c>
      <c r="F36" t="s">
        <v>346</v>
      </c>
      <c r="G36" s="2">
        <v>374616.67</v>
      </c>
      <c r="H36" s="2">
        <v>189450.80108010798</v>
      </c>
      <c r="K36" s="2">
        <f t="shared" si="0"/>
        <v>337188.72187218722</v>
      </c>
      <c r="L36" s="2">
        <f t="shared" si="1"/>
        <v>0</v>
      </c>
    </row>
    <row r="37" spans="1:14" x14ac:dyDescent="0.3">
      <c r="A37" t="s">
        <v>102</v>
      </c>
      <c r="B37" t="s">
        <v>412</v>
      </c>
      <c r="C37" t="s">
        <v>344</v>
      </c>
      <c r="D37" s="14">
        <f t="shared" si="2"/>
        <v>72305.625562556263</v>
      </c>
      <c r="E37" s="14" t="s">
        <v>7</v>
      </c>
      <c r="F37" t="s">
        <v>337</v>
      </c>
      <c r="G37" s="2">
        <v>80331.55</v>
      </c>
      <c r="H37" s="2"/>
      <c r="K37" s="2">
        <f t="shared" si="0"/>
        <v>72305.625562556263</v>
      </c>
      <c r="L37" s="2">
        <f t="shared" si="1"/>
        <v>0</v>
      </c>
    </row>
    <row r="38" spans="1:14" x14ac:dyDescent="0.3">
      <c r="A38" t="s">
        <v>102</v>
      </c>
      <c r="B38" t="s">
        <v>411</v>
      </c>
      <c r="C38" t="s">
        <v>379</v>
      </c>
      <c r="D38" s="14">
        <f t="shared" si="2"/>
        <v>12444.311431143115</v>
      </c>
      <c r="E38" s="14" t="s">
        <v>7</v>
      </c>
      <c r="F38" t="s">
        <v>337</v>
      </c>
      <c r="G38" s="2">
        <v>13825.63</v>
      </c>
      <c r="H38" s="2"/>
      <c r="K38" s="2">
        <f t="shared" si="0"/>
        <v>12444.311431143115</v>
      </c>
      <c r="L38" s="2">
        <f t="shared" si="1"/>
        <v>0</v>
      </c>
    </row>
    <row r="39" spans="1:14" x14ac:dyDescent="0.3">
      <c r="A39" t="s">
        <v>102</v>
      </c>
      <c r="B39" t="s">
        <v>410</v>
      </c>
      <c r="C39" t="s">
        <v>340</v>
      </c>
      <c r="D39" s="14">
        <f t="shared" si="2"/>
        <v>21772.331233123314</v>
      </c>
      <c r="E39" s="14" t="s">
        <v>7</v>
      </c>
      <c r="F39" t="s">
        <v>337</v>
      </c>
      <c r="G39" s="2">
        <v>24189.06</v>
      </c>
      <c r="H39" s="2"/>
      <c r="K39" s="2">
        <f t="shared" si="0"/>
        <v>21772.331233123314</v>
      </c>
      <c r="L39" s="2">
        <f t="shared" si="1"/>
        <v>0</v>
      </c>
    </row>
    <row r="40" spans="1:14" x14ac:dyDescent="0.3">
      <c r="A40" t="s">
        <v>102</v>
      </c>
      <c r="B40" t="s">
        <v>103</v>
      </c>
      <c r="C40" t="s">
        <v>15</v>
      </c>
      <c r="D40" s="14">
        <f t="shared" si="2"/>
        <v>14753.474347434743</v>
      </c>
      <c r="E40" s="14" t="s">
        <v>7</v>
      </c>
      <c r="F40" t="s">
        <v>335</v>
      </c>
      <c r="G40" s="2">
        <v>16391.11</v>
      </c>
      <c r="H40" s="2"/>
      <c r="K40" s="2">
        <f t="shared" si="0"/>
        <v>14753.474347434743</v>
      </c>
      <c r="L40" s="2">
        <f t="shared" si="1"/>
        <v>0</v>
      </c>
    </row>
    <row r="41" spans="1:14" x14ac:dyDescent="0.3">
      <c r="A41" t="s">
        <v>102</v>
      </c>
      <c r="B41" t="s">
        <v>130</v>
      </c>
      <c r="C41" t="s">
        <v>107</v>
      </c>
      <c r="D41" s="14">
        <f t="shared" si="2"/>
        <v>26462.178217821784</v>
      </c>
      <c r="E41" s="14" t="s">
        <v>7</v>
      </c>
      <c r="F41" t="s">
        <v>335</v>
      </c>
      <c r="G41" s="2">
        <v>29399.48</v>
      </c>
      <c r="H41" s="2"/>
      <c r="K41" s="2">
        <f t="shared" si="0"/>
        <v>26462.178217821784</v>
      </c>
      <c r="L41" s="2">
        <f t="shared" si="1"/>
        <v>0</v>
      </c>
    </row>
    <row r="42" spans="1:14" x14ac:dyDescent="0.3">
      <c r="A42" t="s">
        <v>71</v>
      </c>
      <c r="B42" t="s">
        <v>409</v>
      </c>
      <c r="C42" t="s">
        <v>184</v>
      </c>
      <c r="D42" s="14">
        <f t="shared" si="2"/>
        <v>79788.982898289833</v>
      </c>
      <c r="E42" s="14" t="s">
        <v>7</v>
      </c>
      <c r="F42" t="s">
        <v>346</v>
      </c>
      <c r="G42" s="2">
        <v>88645.56</v>
      </c>
      <c r="H42" s="2">
        <v>61602.012601260125</v>
      </c>
      <c r="K42" s="2">
        <f t="shared" si="0"/>
        <v>79788.982898289833</v>
      </c>
      <c r="L42" s="2">
        <f t="shared" si="1"/>
        <v>0</v>
      </c>
    </row>
    <row r="43" spans="1:14" x14ac:dyDescent="0.3">
      <c r="A43" t="s">
        <v>71</v>
      </c>
      <c r="B43" t="s">
        <v>84</v>
      </c>
      <c r="C43" t="s">
        <v>83</v>
      </c>
      <c r="D43" s="14">
        <v>9914</v>
      </c>
      <c r="E43" t="s">
        <v>12</v>
      </c>
      <c r="F43" t="s">
        <v>335</v>
      </c>
      <c r="H43" s="2"/>
      <c r="K43" s="2">
        <f t="shared" si="0"/>
        <v>0</v>
      </c>
      <c r="L43" s="2">
        <f t="shared" si="1"/>
        <v>-9914</v>
      </c>
    </row>
    <row r="44" spans="1:14" x14ac:dyDescent="0.3">
      <c r="A44" t="s">
        <v>71</v>
      </c>
      <c r="B44" t="s">
        <v>72</v>
      </c>
      <c r="C44" t="s">
        <v>28</v>
      </c>
      <c r="D44" s="14">
        <f t="shared" ref="D44:D52" si="3">G44/G$7</f>
        <v>8272.9702970297039</v>
      </c>
      <c r="E44" s="14" t="s">
        <v>7</v>
      </c>
      <c r="F44" t="s">
        <v>335</v>
      </c>
      <c r="G44" s="2">
        <v>9191.27</v>
      </c>
      <c r="H44" s="2"/>
      <c r="K44" s="2">
        <f t="shared" si="0"/>
        <v>8272.9702970297039</v>
      </c>
      <c r="L44" s="2">
        <f t="shared" si="1"/>
        <v>0</v>
      </c>
    </row>
    <row r="45" spans="1:14" x14ac:dyDescent="0.3">
      <c r="A45" t="s">
        <v>404</v>
      </c>
      <c r="B45" t="s">
        <v>404</v>
      </c>
      <c r="C45" t="s">
        <v>104</v>
      </c>
      <c r="D45" s="14">
        <f t="shared" si="3"/>
        <v>963666.36363636376</v>
      </c>
      <c r="E45" s="14" t="s">
        <v>7</v>
      </c>
      <c r="F45" t="s">
        <v>346</v>
      </c>
      <c r="G45" s="2">
        <v>1070633.33</v>
      </c>
      <c r="H45" s="2">
        <v>868722.43336543662</v>
      </c>
      <c r="K45" s="2">
        <f t="shared" si="0"/>
        <v>963666.36363636376</v>
      </c>
      <c r="L45" s="2">
        <f t="shared" si="1"/>
        <v>0</v>
      </c>
      <c r="N45" s="1"/>
    </row>
    <row r="46" spans="1:14" x14ac:dyDescent="0.3">
      <c r="A46" t="s">
        <v>404</v>
      </c>
      <c r="B46" t="s">
        <v>408</v>
      </c>
      <c r="C46" t="s">
        <v>366</v>
      </c>
      <c r="D46" s="14">
        <f t="shared" si="3"/>
        <v>4727.0207020702073</v>
      </c>
      <c r="E46" s="14" t="s">
        <v>7</v>
      </c>
      <c r="F46" t="s">
        <v>337</v>
      </c>
      <c r="G46" s="2">
        <v>5251.72</v>
      </c>
      <c r="H46" s="2"/>
      <c r="K46" s="2">
        <f t="shared" si="0"/>
        <v>4727.0207020702073</v>
      </c>
      <c r="L46" s="2">
        <f t="shared" si="1"/>
        <v>0</v>
      </c>
      <c r="N46" s="1"/>
    </row>
    <row r="47" spans="1:14" x14ac:dyDescent="0.3">
      <c r="A47" t="s">
        <v>404</v>
      </c>
      <c r="B47" t="s">
        <v>407</v>
      </c>
      <c r="C47" t="s">
        <v>379</v>
      </c>
      <c r="D47" s="14">
        <f t="shared" si="3"/>
        <v>8614.8514851485161</v>
      </c>
      <c r="E47" s="14" t="s">
        <v>7</v>
      </c>
      <c r="F47" t="s">
        <v>337</v>
      </c>
      <c r="G47" s="2">
        <v>9571.1</v>
      </c>
      <c r="H47" s="2"/>
      <c r="K47" s="2">
        <f t="shared" si="0"/>
        <v>8614.8514851485161</v>
      </c>
      <c r="L47" s="2">
        <f t="shared" si="1"/>
        <v>0</v>
      </c>
      <c r="N47" s="1"/>
    </row>
    <row r="48" spans="1:14" x14ac:dyDescent="0.3">
      <c r="A48" t="s">
        <v>404</v>
      </c>
      <c r="B48" t="s">
        <v>406</v>
      </c>
      <c r="C48" t="s">
        <v>340</v>
      </c>
      <c r="D48" s="14">
        <f t="shared" si="3"/>
        <v>1485.3195319531953</v>
      </c>
      <c r="E48" s="14" t="s">
        <v>7</v>
      </c>
      <c r="F48" t="s">
        <v>337</v>
      </c>
      <c r="G48" s="2">
        <v>1650.19</v>
      </c>
      <c r="H48" s="2"/>
      <c r="K48" s="2">
        <f t="shared" si="0"/>
        <v>1485.3195319531953</v>
      </c>
      <c r="L48" s="2">
        <f t="shared" si="1"/>
        <v>0</v>
      </c>
      <c r="N48" s="1"/>
    </row>
    <row r="49" spans="1:14" x14ac:dyDescent="0.3">
      <c r="A49" t="s">
        <v>404</v>
      </c>
      <c r="B49" t="s">
        <v>405</v>
      </c>
      <c r="C49" t="s">
        <v>375</v>
      </c>
      <c r="D49" s="14">
        <f t="shared" si="3"/>
        <v>7872.9432943294332</v>
      </c>
      <c r="E49" s="14" t="s">
        <v>7</v>
      </c>
      <c r="F49" t="s">
        <v>337</v>
      </c>
      <c r="G49" s="2">
        <v>8746.84</v>
      </c>
      <c r="H49" s="2"/>
      <c r="K49" s="2">
        <f t="shared" si="0"/>
        <v>7872.9432943294332</v>
      </c>
      <c r="L49" s="2">
        <f t="shared" si="1"/>
        <v>0</v>
      </c>
      <c r="N49" s="1"/>
    </row>
    <row r="50" spans="1:14" x14ac:dyDescent="0.3">
      <c r="A50" t="s">
        <v>404</v>
      </c>
      <c r="B50" t="s">
        <v>118</v>
      </c>
      <c r="C50" t="s">
        <v>15</v>
      </c>
      <c r="D50" s="14">
        <f t="shared" si="3"/>
        <v>21689.171917191718</v>
      </c>
      <c r="E50" s="14" t="s">
        <v>7</v>
      </c>
      <c r="F50" t="s">
        <v>335</v>
      </c>
      <c r="G50" s="2">
        <v>24096.67</v>
      </c>
      <c r="H50" s="2"/>
      <c r="K50" s="2">
        <f t="shared" si="0"/>
        <v>21689.171917191718</v>
      </c>
      <c r="L50" s="2">
        <f t="shared" si="1"/>
        <v>0</v>
      </c>
      <c r="N50" s="1"/>
    </row>
    <row r="51" spans="1:14" x14ac:dyDescent="0.3">
      <c r="A51" t="s">
        <v>404</v>
      </c>
      <c r="B51" t="s">
        <v>119</v>
      </c>
      <c r="C51" t="s">
        <v>24</v>
      </c>
      <c r="D51" s="14">
        <f t="shared" si="3"/>
        <v>22174.860486048605</v>
      </c>
      <c r="E51" s="14" t="s">
        <v>7</v>
      </c>
      <c r="F51" t="s">
        <v>335</v>
      </c>
      <c r="G51" s="2">
        <v>24636.27</v>
      </c>
      <c r="H51" s="2"/>
      <c r="K51" s="2">
        <f t="shared" si="0"/>
        <v>22174.860486048605</v>
      </c>
      <c r="L51" s="2">
        <f t="shared" si="1"/>
        <v>0</v>
      </c>
      <c r="N51" s="1"/>
    </row>
    <row r="52" spans="1:14" x14ac:dyDescent="0.3">
      <c r="A52" t="s">
        <v>404</v>
      </c>
      <c r="B52" t="s">
        <v>126</v>
      </c>
      <c r="C52" t="s">
        <v>107</v>
      </c>
      <c r="D52" s="14">
        <f t="shared" si="3"/>
        <v>24388.541854185416</v>
      </c>
      <c r="E52" s="14" t="s">
        <v>7</v>
      </c>
      <c r="F52" t="s">
        <v>335</v>
      </c>
      <c r="G52" s="2">
        <v>27095.67</v>
      </c>
      <c r="H52" s="2"/>
      <c r="K52" s="2">
        <f t="shared" si="0"/>
        <v>24388.541854185416</v>
      </c>
      <c r="L52" s="2">
        <f t="shared" si="1"/>
        <v>0</v>
      </c>
      <c r="N52" s="1"/>
    </row>
    <row r="53" spans="1:14" x14ac:dyDescent="0.3">
      <c r="A53" t="s">
        <v>404</v>
      </c>
      <c r="B53" t="s">
        <v>41</v>
      </c>
      <c r="C53" t="s">
        <v>18</v>
      </c>
      <c r="D53" s="14">
        <v>3991.221</v>
      </c>
      <c r="E53" t="s">
        <v>12</v>
      </c>
      <c r="F53" t="s">
        <v>335</v>
      </c>
      <c r="H53" s="2"/>
      <c r="K53" s="2">
        <f t="shared" si="0"/>
        <v>0</v>
      </c>
      <c r="L53" s="2">
        <f t="shared" si="1"/>
        <v>-3991.221</v>
      </c>
      <c r="N53" s="1"/>
    </row>
    <row r="54" spans="1:14" x14ac:dyDescent="0.3">
      <c r="A54" t="s">
        <v>106</v>
      </c>
      <c r="B54" t="s">
        <v>403</v>
      </c>
      <c r="C54" t="s">
        <v>80</v>
      </c>
      <c r="D54" s="14">
        <f>G54/G$7</f>
        <v>346955.697569757</v>
      </c>
      <c r="E54" s="14" t="s">
        <v>7</v>
      </c>
      <c r="F54" t="s">
        <v>346</v>
      </c>
      <c r="G54" s="2">
        <v>385467.78</v>
      </c>
      <c r="H54" s="2">
        <v>224821.49414941497</v>
      </c>
      <c r="K54" s="2">
        <f t="shared" si="0"/>
        <v>346955.697569757</v>
      </c>
      <c r="L54" s="2">
        <f t="shared" si="1"/>
        <v>0</v>
      </c>
    </row>
    <row r="55" spans="1:14" x14ac:dyDescent="0.3">
      <c r="A55" t="s">
        <v>106</v>
      </c>
      <c r="B55" t="s">
        <v>402</v>
      </c>
      <c r="C55" t="s">
        <v>344</v>
      </c>
      <c r="D55" s="14">
        <f>G55/G$7</f>
        <v>75169.657965796592</v>
      </c>
      <c r="E55" s="14" t="s">
        <v>7</v>
      </c>
      <c r="F55" t="s">
        <v>337</v>
      </c>
      <c r="G55" s="2">
        <v>83513.490000000005</v>
      </c>
      <c r="H55" s="2"/>
      <c r="K55" s="2">
        <f t="shared" si="0"/>
        <v>75169.657965796592</v>
      </c>
      <c r="L55" s="2">
        <f t="shared" si="1"/>
        <v>0</v>
      </c>
    </row>
    <row r="56" spans="1:14" x14ac:dyDescent="0.3">
      <c r="A56" t="s">
        <v>106</v>
      </c>
      <c r="B56" t="s">
        <v>401</v>
      </c>
      <c r="C56" t="s">
        <v>379</v>
      </c>
      <c r="D56" s="14">
        <f>G56/G$7</f>
        <v>14566.237623762376</v>
      </c>
      <c r="E56" s="14" t="s">
        <v>7</v>
      </c>
      <c r="F56" t="s">
        <v>337</v>
      </c>
      <c r="G56" s="2">
        <v>16183.09</v>
      </c>
      <c r="H56" s="2"/>
      <c r="K56" s="2">
        <f t="shared" si="0"/>
        <v>14566.237623762376</v>
      </c>
      <c r="L56" s="2">
        <f t="shared" si="1"/>
        <v>0</v>
      </c>
    </row>
    <row r="57" spans="1:14" x14ac:dyDescent="0.3">
      <c r="A57" t="s">
        <v>106</v>
      </c>
      <c r="B57" t="s">
        <v>113</v>
      </c>
      <c r="C57" t="s">
        <v>83</v>
      </c>
      <c r="D57" s="14">
        <f>G57/G$7</f>
        <v>17352.63726372637</v>
      </c>
      <c r="E57" s="14" t="s">
        <v>7</v>
      </c>
      <c r="F57" t="s">
        <v>335</v>
      </c>
      <c r="G57" s="2">
        <v>19278.78</v>
      </c>
      <c r="H57" s="2"/>
      <c r="K57" s="2">
        <f t="shared" si="0"/>
        <v>17352.63726372637</v>
      </c>
      <c r="L57" s="2">
        <f t="shared" si="1"/>
        <v>0</v>
      </c>
    </row>
    <row r="58" spans="1:14" x14ac:dyDescent="0.3">
      <c r="A58" t="s">
        <v>106</v>
      </c>
      <c r="B58" t="s">
        <v>108</v>
      </c>
      <c r="C58" t="s">
        <v>107</v>
      </c>
      <c r="D58" s="14">
        <f>G58/G$7</f>
        <v>15045.670567056708</v>
      </c>
      <c r="E58" s="14" t="s">
        <v>7</v>
      </c>
      <c r="F58" t="s">
        <v>335</v>
      </c>
      <c r="G58" s="2">
        <v>16715.740000000002</v>
      </c>
      <c r="H58" s="2"/>
      <c r="K58" s="2">
        <f t="shared" si="0"/>
        <v>15045.670567056708</v>
      </c>
      <c r="L58" s="2">
        <f t="shared" si="1"/>
        <v>0</v>
      </c>
    </row>
    <row r="59" spans="1:14" x14ac:dyDescent="0.3">
      <c r="A59" t="s">
        <v>399</v>
      </c>
      <c r="B59" t="s">
        <v>61</v>
      </c>
      <c r="C59" t="s">
        <v>60</v>
      </c>
      <c r="D59" s="7">
        <v>6754.6440000000002</v>
      </c>
      <c r="E59" t="s">
        <v>400</v>
      </c>
      <c r="F59" t="s">
        <v>346</v>
      </c>
      <c r="H59" s="2">
        <v>6384.3886020761247</v>
      </c>
      <c r="K59" s="2">
        <f t="shared" si="0"/>
        <v>0</v>
      </c>
      <c r="L59" s="2">
        <f t="shared" si="1"/>
        <v>-6754.6440000000002</v>
      </c>
    </row>
    <row r="60" spans="1:14" x14ac:dyDescent="0.3">
      <c r="A60" t="s">
        <v>399</v>
      </c>
      <c r="B60" t="s">
        <v>398</v>
      </c>
      <c r="C60" t="s">
        <v>312</v>
      </c>
      <c r="D60" s="7">
        <v>370.25539792387548</v>
      </c>
      <c r="E60" t="s">
        <v>397</v>
      </c>
      <c r="F60" t="s">
        <v>337</v>
      </c>
      <c r="H60" s="2"/>
      <c r="K60" s="2">
        <f t="shared" si="0"/>
        <v>0</v>
      </c>
      <c r="L60" s="2">
        <f t="shared" si="1"/>
        <v>-370.25539792387548</v>
      </c>
    </row>
    <row r="61" spans="1:14" x14ac:dyDescent="0.3">
      <c r="A61" t="s">
        <v>52</v>
      </c>
      <c r="B61" t="s">
        <v>52</v>
      </c>
      <c r="C61" t="s">
        <v>104</v>
      </c>
      <c r="D61" s="14">
        <f>G61/G$7</f>
        <v>89655.832583258336</v>
      </c>
      <c r="E61" s="14" t="s">
        <v>7</v>
      </c>
      <c r="F61" t="s">
        <v>346</v>
      </c>
      <c r="G61" s="2">
        <v>99607.63</v>
      </c>
      <c r="H61" s="2">
        <v>84079.032583258333</v>
      </c>
      <c r="K61" s="2">
        <f t="shared" si="0"/>
        <v>89655.832583258336</v>
      </c>
      <c r="L61" s="2">
        <f t="shared" si="1"/>
        <v>0</v>
      </c>
    </row>
    <row r="62" spans="1:14" x14ac:dyDescent="0.3">
      <c r="A62" t="s">
        <v>52</v>
      </c>
      <c r="B62" t="s">
        <v>53</v>
      </c>
      <c r="C62" t="s">
        <v>24</v>
      </c>
      <c r="D62" s="14">
        <v>5576.8</v>
      </c>
      <c r="E62" t="s">
        <v>12</v>
      </c>
      <c r="F62" t="s">
        <v>335</v>
      </c>
      <c r="H62" s="2"/>
      <c r="K62" s="2">
        <f t="shared" si="0"/>
        <v>0</v>
      </c>
      <c r="L62" s="2">
        <f t="shared" si="1"/>
        <v>-5576.8</v>
      </c>
    </row>
    <row r="63" spans="1:14" x14ac:dyDescent="0.3">
      <c r="A63" t="s">
        <v>395</v>
      </c>
      <c r="B63" t="s">
        <v>6</v>
      </c>
      <c r="C63" t="s">
        <v>5</v>
      </c>
      <c r="D63" s="14">
        <v>2184.2214221422141</v>
      </c>
      <c r="E63" t="s">
        <v>396</v>
      </c>
      <c r="F63" t="s">
        <v>346</v>
      </c>
      <c r="H63" s="2">
        <v>0</v>
      </c>
      <c r="K63" s="2">
        <f t="shared" si="0"/>
        <v>0</v>
      </c>
      <c r="L63" s="2">
        <f t="shared" si="1"/>
        <v>-2184.2214221422141</v>
      </c>
    </row>
    <row r="64" spans="1:14" x14ac:dyDescent="0.3">
      <c r="A64" t="s">
        <v>395</v>
      </c>
      <c r="B64" t="s">
        <v>10</v>
      </c>
      <c r="C64" t="s">
        <v>9</v>
      </c>
      <c r="D64" s="14">
        <f t="shared" ref="D64:D88" si="4">G64/G$7</f>
        <v>2184.2214221422141</v>
      </c>
      <c r="E64" s="14" t="s">
        <v>7</v>
      </c>
      <c r="F64" t="s">
        <v>335</v>
      </c>
      <c r="G64" s="2">
        <v>2426.67</v>
      </c>
      <c r="H64" s="2"/>
      <c r="K64" s="2">
        <f t="shared" si="0"/>
        <v>2184.2214221422141</v>
      </c>
      <c r="L64" s="2">
        <f t="shared" si="1"/>
        <v>0</v>
      </c>
    </row>
    <row r="65" spans="1:14" x14ac:dyDescent="0.3">
      <c r="A65" t="s">
        <v>394</v>
      </c>
      <c r="B65" t="s">
        <v>117</v>
      </c>
      <c r="C65" t="s">
        <v>18</v>
      </c>
      <c r="D65" s="14">
        <f t="shared" si="4"/>
        <v>25944.581458145814</v>
      </c>
      <c r="E65" s="14" t="s">
        <v>7</v>
      </c>
      <c r="F65" t="s">
        <v>346</v>
      </c>
      <c r="G65" s="2">
        <v>28824.43</v>
      </c>
      <c r="H65" s="2">
        <v>20935.598559855986</v>
      </c>
      <c r="K65" s="2">
        <f t="shared" si="0"/>
        <v>25944.581458145814</v>
      </c>
      <c r="L65" s="2">
        <f t="shared" si="1"/>
        <v>0</v>
      </c>
    </row>
    <row r="66" spans="1:14" x14ac:dyDescent="0.3">
      <c r="A66" t="s">
        <v>394</v>
      </c>
      <c r="B66" t="s">
        <v>393</v>
      </c>
      <c r="C66" t="s">
        <v>375</v>
      </c>
      <c r="D66" s="14">
        <f t="shared" si="4"/>
        <v>5008.9828982898289</v>
      </c>
      <c r="E66" s="14" t="s">
        <v>7</v>
      </c>
      <c r="F66" t="s">
        <v>337</v>
      </c>
      <c r="G66" s="2">
        <v>5564.98</v>
      </c>
      <c r="H66" s="2"/>
      <c r="K66" s="2">
        <f t="shared" si="0"/>
        <v>5008.9828982898289</v>
      </c>
      <c r="L66" s="2">
        <f t="shared" si="1"/>
        <v>0</v>
      </c>
    </row>
    <row r="67" spans="1:14" x14ac:dyDescent="0.3">
      <c r="A67" t="s">
        <v>66</v>
      </c>
      <c r="B67" t="s">
        <v>392</v>
      </c>
      <c r="C67" t="s">
        <v>5</v>
      </c>
      <c r="D67" s="14">
        <f t="shared" si="4"/>
        <v>111992.19621962197</v>
      </c>
      <c r="E67" s="14" t="s">
        <v>7</v>
      </c>
      <c r="F67" t="s">
        <v>346</v>
      </c>
      <c r="G67" s="2">
        <v>124423.33</v>
      </c>
      <c r="H67" s="2">
        <v>104176.71467146715</v>
      </c>
      <c r="K67" s="2">
        <f t="shared" si="0"/>
        <v>111992.19621962197</v>
      </c>
      <c r="L67" s="2">
        <f t="shared" si="1"/>
        <v>0</v>
      </c>
    </row>
    <row r="68" spans="1:14" x14ac:dyDescent="0.3">
      <c r="A68" t="s">
        <v>66</v>
      </c>
      <c r="B68" t="s">
        <v>67</v>
      </c>
      <c r="C68" t="s">
        <v>24</v>
      </c>
      <c r="D68" s="14">
        <f t="shared" si="4"/>
        <v>7815.4815481548158</v>
      </c>
      <c r="E68" s="14" t="s">
        <v>7</v>
      </c>
      <c r="F68" t="s">
        <v>335</v>
      </c>
      <c r="G68" s="2">
        <v>8683</v>
      </c>
      <c r="H68" s="2"/>
      <c r="K68" s="2">
        <f t="shared" si="0"/>
        <v>7815.4815481548158</v>
      </c>
      <c r="L68" s="2">
        <f t="shared" si="1"/>
        <v>0</v>
      </c>
    </row>
    <row r="69" spans="1:14" x14ac:dyDescent="0.3">
      <c r="A69" t="s">
        <v>260</v>
      </c>
      <c r="B69" t="s">
        <v>391</v>
      </c>
      <c r="C69" t="s">
        <v>58</v>
      </c>
      <c r="D69" s="14">
        <f t="shared" si="4"/>
        <v>613857.38973897393</v>
      </c>
      <c r="E69" s="14" t="s">
        <v>7</v>
      </c>
      <c r="F69" t="s">
        <v>346</v>
      </c>
      <c r="G69" s="2">
        <v>681995.56</v>
      </c>
      <c r="H69" s="2">
        <v>593307.44374437444</v>
      </c>
      <c r="K69" s="2">
        <f t="shared" si="0"/>
        <v>613857.38973897393</v>
      </c>
      <c r="L69" s="2">
        <f t="shared" si="1"/>
        <v>0</v>
      </c>
    </row>
    <row r="70" spans="1:14" x14ac:dyDescent="0.3">
      <c r="A70" t="s">
        <v>260</v>
      </c>
      <c r="B70" t="s">
        <v>390</v>
      </c>
      <c r="C70" t="s">
        <v>306</v>
      </c>
      <c r="D70" s="14">
        <f t="shared" si="4"/>
        <v>8693.2403240324038</v>
      </c>
      <c r="E70" s="14" t="s">
        <v>7</v>
      </c>
      <c r="F70" t="s">
        <v>337</v>
      </c>
      <c r="G70" s="2">
        <v>9658.19</v>
      </c>
      <c r="H70" s="2"/>
      <c r="K70" s="2">
        <f t="shared" si="0"/>
        <v>8693.2403240324038</v>
      </c>
      <c r="L70" s="2">
        <f t="shared" si="1"/>
        <v>0</v>
      </c>
    </row>
    <row r="71" spans="1:14" x14ac:dyDescent="0.3">
      <c r="A71" t="s">
        <v>260</v>
      </c>
      <c r="B71" t="s">
        <v>389</v>
      </c>
      <c r="C71" t="s">
        <v>388</v>
      </c>
      <c r="D71" s="14">
        <f t="shared" si="4"/>
        <v>11856.705670567057</v>
      </c>
      <c r="E71" s="14" t="s">
        <v>7</v>
      </c>
      <c r="F71" t="s">
        <v>337</v>
      </c>
      <c r="G71" s="2">
        <v>13172.8</v>
      </c>
      <c r="H71" s="2"/>
      <c r="K71" s="2">
        <f t="shared" si="0"/>
        <v>11856.705670567057</v>
      </c>
      <c r="L71" s="2">
        <f t="shared" si="1"/>
        <v>0</v>
      </c>
    </row>
    <row r="72" spans="1:14" x14ac:dyDescent="0.3">
      <c r="A72" t="s">
        <v>62</v>
      </c>
      <c r="B72" t="s">
        <v>387</v>
      </c>
      <c r="C72" t="s">
        <v>37</v>
      </c>
      <c r="D72" s="14">
        <f t="shared" si="4"/>
        <v>198260.82808280829</v>
      </c>
      <c r="E72" s="14" t="s">
        <v>7</v>
      </c>
      <c r="F72" t="s">
        <v>346</v>
      </c>
      <c r="G72" s="2">
        <v>220267.78</v>
      </c>
      <c r="H72" s="2">
        <v>92944.491449144931</v>
      </c>
      <c r="K72" s="2">
        <f t="shared" si="0"/>
        <v>198260.82808280829</v>
      </c>
      <c r="L72" s="2">
        <f t="shared" si="1"/>
        <v>0</v>
      </c>
    </row>
    <row r="73" spans="1:14" x14ac:dyDescent="0.3">
      <c r="A73" t="s">
        <v>62</v>
      </c>
      <c r="B73" t="s">
        <v>386</v>
      </c>
      <c r="C73" t="s">
        <v>344</v>
      </c>
      <c r="D73" s="14">
        <f t="shared" si="4"/>
        <v>29751.63816381638</v>
      </c>
      <c r="E73" s="14" t="s">
        <v>7</v>
      </c>
      <c r="F73" t="s">
        <v>337</v>
      </c>
      <c r="G73" s="2">
        <v>33054.07</v>
      </c>
      <c r="H73" s="2"/>
      <c r="K73" s="2">
        <f t="shared" si="0"/>
        <v>29751.63816381638</v>
      </c>
      <c r="L73" s="2">
        <f t="shared" si="1"/>
        <v>0</v>
      </c>
    </row>
    <row r="74" spans="1:14" x14ac:dyDescent="0.3">
      <c r="A74" t="s">
        <v>62</v>
      </c>
      <c r="B74" t="s">
        <v>385</v>
      </c>
      <c r="C74" t="s">
        <v>379</v>
      </c>
      <c r="D74" s="14">
        <f t="shared" si="4"/>
        <v>11468.577857785778</v>
      </c>
      <c r="E74" s="14" t="s">
        <v>7</v>
      </c>
      <c r="F74" t="s">
        <v>337</v>
      </c>
      <c r="G74" s="2">
        <v>12741.59</v>
      </c>
      <c r="H74" s="2"/>
      <c r="K74" s="2">
        <f t="shared" ref="K74:K137" si="5">G74/G$7</f>
        <v>11468.577857785778</v>
      </c>
      <c r="L74" s="2">
        <f t="shared" ref="L74:L137" si="6">K74-D74</f>
        <v>0</v>
      </c>
    </row>
    <row r="75" spans="1:14" x14ac:dyDescent="0.3">
      <c r="A75" t="s">
        <v>62</v>
      </c>
      <c r="B75" t="s">
        <v>384</v>
      </c>
      <c r="C75" t="s">
        <v>340</v>
      </c>
      <c r="D75" s="14">
        <f t="shared" si="4"/>
        <v>14156.984698469847</v>
      </c>
      <c r="E75" s="14" t="s">
        <v>7</v>
      </c>
      <c r="F75" t="s">
        <v>337</v>
      </c>
      <c r="G75" s="2">
        <v>15728.41</v>
      </c>
      <c r="H75" s="2"/>
      <c r="K75" s="2">
        <f t="shared" si="5"/>
        <v>14156.984698469847</v>
      </c>
      <c r="L75" s="2">
        <f t="shared" si="6"/>
        <v>0</v>
      </c>
    </row>
    <row r="76" spans="1:14" x14ac:dyDescent="0.3">
      <c r="A76" t="s">
        <v>62</v>
      </c>
      <c r="B76" t="s">
        <v>383</v>
      </c>
      <c r="C76" t="s">
        <v>315</v>
      </c>
      <c r="D76" s="14">
        <f t="shared" si="4"/>
        <v>20704.068406840684</v>
      </c>
      <c r="E76" s="14" t="s">
        <v>7</v>
      </c>
      <c r="F76" t="s">
        <v>337</v>
      </c>
      <c r="G76" s="2">
        <v>23002.22</v>
      </c>
      <c r="H76" s="2"/>
      <c r="K76" s="2">
        <f t="shared" si="5"/>
        <v>20704.068406840684</v>
      </c>
      <c r="L76" s="2">
        <f t="shared" si="6"/>
        <v>0</v>
      </c>
    </row>
    <row r="77" spans="1:14" x14ac:dyDescent="0.3">
      <c r="A77" t="s">
        <v>62</v>
      </c>
      <c r="B77" t="s">
        <v>382</v>
      </c>
      <c r="C77" t="s">
        <v>15</v>
      </c>
      <c r="D77" s="14">
        <f t="shared" si="4"/>
        <v>7001.7011701170122</v>
      </c>
      <c r="E77" s="14" t="s">
        <v>7</v>
      </c>
      <c r="F77" t="s">
        <v>335</v>
      </c>
      <c r="G77" s="2">
        <v>7778.89</v>
      </c>
      <c r="H77" s="2"/>
      <c r="K77" s="2">
        <f t="shared" si="5"/>
        <v>7001.7011701170122</v>
      </c>
      <c r="L77" s="2">
        <f t="shared" si="6"/>
        <v>0</v>
      </c>
    </row>
    <row r="78" spans="1:14" x14ac:dyDescent="0.3">
      <c r="A78" t="s">
        <v>62</v>
      </c>
      <c r="B78" t="s">
        <v>120</v>
      </c>
      <c r="C78" t="s">
        <v>107</v>
      </c>
      <c r="D78" s="14">
        <f t="shared" si="4"/>
        <v>22233.366336633662</v>
      </c>
      <c r="E78" s="14" t="s">
        <v>7</v>
      </c>
      <c r="F78" t="s">
        <v>335</v>
      </c>
      <c r="G78" s="2">
        <v>24701.27</v>
      </c>
      <c r="H78" s="2"/>
      <c r="K78" s="2">
        <f t="shared" si="5"/>
        <v>22233.366336633662</v>
      </c>
      <c r="L78" s="2">
        <f t="shared" si="6"/>
        <v>0</v>
      </c>
    </row>
    <row r="79" spans="1:14" x14ac:dyDescent="0.3">
      <c r="A79" t="s">
        <v>31</v>
      </c>
      <c r="B79" t="s">
        <v>31</v>
      </c>
      <c r="C79" t="s">
        <v>104</v>
      </c>
      <c r="D79" s="14">
        <f t="shared" si="4"/>
        <v>785052.50225022505</v>
      </c>
      <c r="E79" s="14" t="s">
        <v>7</v>
      </c>
      <c r="F79" t="s">
        <v>346</v>
      </c>
      <c r="G79" s="2">
        <v>872193.33</v>
      </c>
      <c r="H79" s="2">
        <v>273750.42866426642</v>
      </c>
      <c r="K79" s="2">
        <f t="shared" si="5"/>
        <v>785052.50225022505</v>
      </c>
      <c r="L79" s="2">
        <f t="shared" si="6"/>
        <v>0</v>
      </c>
      <c r="N79" s="1"/>
    </row>
    <row r="80" spans="1:14" x14ac:dyDescent="0.3">
      <c r="A80" t="s">
        <v>31</v>
      </c>
      <c r="B80" t="s">
        <v>381</v>
      </c>
      <c r="C80" t="s">
        <v>344</v>
      </c>
      <c r="D80" s="14">
        <f t="shared" si="4"/>
        <v>35549.531953195321</v>
      </c>
      <c r="E80" s="14" t="s">
        <v>7</v>
      </c>
      <c r="F80" t="s">
        <v>337</v>
      </c>
      <c r="G80" s="2">
        <v>39495.53</v>
      </c>
      <c r="H80" s="2"/>
      <c r="K80" s="2">
        <f t="shared" si="5"/>
        <v>35549.531953195321</v>
      </c>
      <c r="L80" s="2">
        <f t="shared" si="6"/>
        <v>0</v>
      </c>
      <c r="N80" s="1"/>
    </row>
    <row r="81" spans="1:14" x14ac:dyDescent="0.3">
      <c r="A81" t="s">
        <v>31</v>
      </c>
      <c r="B81" t="s">
        <v>380</v>
      </c>
      <c r="C81" t="s">
        <v>379</v>
      </c>
      <c r="D81" s="14">
        <f t="shared" si="4"/>
        <v>13257.794779477948</v>
      </c>
      <c r="E81" s="14" t="s">
        <v>7</v>
      </c>
      <c r="F81" t="s">
        <v>337</v>
      </c>
      <c r="G81" s="2">
        <v>14729.41</v>
      </c>
      <c r="H81" s="2"/>
      <c r="K81" s="2">
        <f t="shared" si="5"/>
        <v>13257.794779477948</v>
      </c>
      <c r="L81" s="2">
        <f t="shared" si="6"/>
        <v>0</v>
      </c>
      <c r="N81" s="1"/>
    </row>
    <row r="82" spans="1:14" x14ac:dyDescent="0.3">
      <c r="A82" t="s">
        <v>31</v>
      </c>
      <c r="B82" t="s">
        <v>378</v>
      </c>
      <c r="C82" t="s">
        <v>340</v>
      </c>
      <c r="D82" s="14">
        <f t="shared" si="4"/>
        <v>14935.967596759676</v>
      </c>
      <c r="E82" s="14" t="s">
        <v>7</v>
      </c>
      <c r="F82" t="s">
        <v>337</v>
      </c>
      <c r="G82" s="2">
        <v>16593.86</v>
      </c>
      <c r="H82" s="2"/>
      <c r="K82" s="2">
        <f t="shared" si="5"/>
        <v>14935.967596759676</v>
      </c>
      <c r="L82" s="2">
        <f t="shared" si="6"/>
        <v>0</v>
      </c>
      <c r="N82" s="1"/>
    </row>
    <row r="83" spans="1:14" x14ac:dyDescent="0.3">
      <c r="A83" t="s">
        <v>31</v>
      </c>
      <c r="B83" t="s">
        <v>377</v>
      </c>
      <c r="C83" t="s">
        <v>315</v>
      </c>
      <c r="D83" s="14">
        <f t="shared" si="4"/>
        <v>11249.675967596759</v>
      </c>
      <c r="E83" s="14" t="s">
        <v>7</v>
      </c>
      <c r="F83" t="s">
        <v>337</v>
      </c>
      <c r="G83" s="2">
        <v>12498.39</v>
      </c>
      <c r="H83" s="2"/>
      <c r="K83" s="2">
        <f t="shared" si="5"/>
        <v>11249.675967596759</v>
      </c>
      <c r="L83" s="2">
        <f t="shared" si="6"/>
        <v>0</v>
      </c>
      <c r="N83" s="1"/>
    </row>
    <row r="84" spans="1:14" x14ac:dyDescent="0.3">
      <c r="A84" t="s">
        <v>31</v>
      </c>
      <c r="B84" t="s">
        <v>376</v>
      </c>
      <c r="C84" t="s">
        <v>375</v>
      </c>
      <c r="D84" s="14">
        <f t="shared" si="4"/>
        <v>5556.0846084608465</v>
      </c>
      <c r="E84" s="14" t="s">
        <v>7</v>
      </c>
      <c r="F84" t="s">
        <v>337</v>
      </c>
      <c r="G84" s="2">
        <v>6172.81</v>
      </c>
      <c r="H84" s="2"/>
      <c r="K84" s="2">
        <f t="shared" si="5"/>
        <v>5556.0846084608465</v>
      </c>
      <c r="L84" s="2">
        <f t="shared" si="6"/>
        <v>0</v>
      </c>
      <c r="N84" s="1"/>
    </row>
    <row r="85" spans="1:14" x14ac:dyDescent="0.3">
      <c r="A85" t="s">
        <v>31</v>
      </c>
      <c r="B85" t="s">
        <v>215</v>
      </c>
      <c r="C85" t="s">
        <v>37</v>
      </c>
      <c r="D85" s="14">
        <f t="shared" si="4"/>
        <v>102755.27452745274</v>
      </c>
      <c r="E85" s="14" t="s">
        <v>7</v>
      </c>
      <c r="F85" t="s">
        <v>335</v>
      </c>
      <c r="G85" s="2">
        <v>114161.11</v>
      </c>
      <c r="H85" s="2"/>
      <c r="K85" s="2">
        <f t="shared" si="5"/>
        <v>102755.27452745274</v>
      </c>
      <c r="L85" s="2">
        <f t="shared" si="6"/>
        <v>0</v>
      </c>
      <c r="N85" s="1"/>
    </row>
    <row r="86" spans="1:14" x14ac:dyDescent="0.3">
      <c r="A86" t="s">
        <v>31</v>
      </c>
      <c r="B86" t="s">
        <v>111</v>
      </c>
      <c r="C86" t="s">
        <v>83</v>
      </c>
      <c r="D86" s="14">
        <f t="shared" si="4"/>
        <v>16506.741674167417</v>
      </c>
      <c r="E86" s="14" t="s">
        <v>7</v>
      </c>
      <c r="F86" t="s">
        <v>335</v>
      </c>
      <c r="G86" s="2">
        <v>18338.990000000002</v>
      </c>
      <c r="H86" s="2"/>
      <c r="K86" s="2">
        <f t="shared" si="5"/>
        <v>16506.741674167417</v>
      </c>
      <c r="L86" s="2">
        <f t="shared" si="6"/>
        <v>0</v>
      </c>
      <c r="N86" s="1"/>
    </row>
    <row r="87" spans="1:14" x14ac:dyDescent="0.3">
      <c r="A87" t="s">
        <v>31</v>
      </c>
      <c r="B87" t="s">
        <v>127</v>
      </c>
      <c r="C87" t="s">
        <v>15</v>
      </c>
      <c r="D87" s="14">
        <f t="shared" si="4"/>
        <v>24594.455445544554</v>
      </c>
      <c r="E87" s="14" t="s">
        <v>7</v>
      </c>
      <c r="F87" t="s">
        <v>335</v>
      </c>
      <c r="G87" s="2">
        <v>27324.44</v>
      </c>
      <c r="H87" s="2"/>
      <c r="K87" s="2">
        <f t="shared" si="5"/>
        <v>24594.455445544554</v>
      </c>
      <c r="L87" s="2">
        <f t="shared" si="6"/>
        <v>0</v>
      </c>
      <c r="N87" s="1"/>
    </row>
    <row r="88" spans="1:14" x14ac:dyDescent="0.3">
      <c r="A88" t="s">
        <v>31</v>
      </c>
      <c r="B88" t="s">
        <v>247</v>
      </c>
      <c r="C88" t="s">
        <v>5</v>
      </c>
      <c r="D88" s="14">
        <f t="shared" si="4"/>
        <v>283320.33303330332</v>
      </c>
      <c r="E88" s="14" t="s">
        <v>7</v>
      </c>
      <c r="F88" t="s">
        <v>335</v>
      </c>
      <c r="G88" s="2">
        <v>314768.89</v>
      </c>
      <c r="H88" s="2"/>
      <c r="K88" s="2">
        <f t="shared" si="5"/>
        <v>283320.33303330332</v>
      </c>
      <c r="L88" s="2">
        <f t="shared" si="6"/>
        <v>0</v>
      </c>
      <c r="N88" s="1"/>
    </row>
    <row r="89" spans="1:14" x14ac:dyDescent="0.3">
      <c r="A89" t="s">
        <v>31</v>
      </c>
      <c r="B89" t="s">
        <v>32</v>
      </c>
      <c r="C89" t="s">
        <v>18</v>
      </c>
      <c r="D89" s="14">
        <v>3576.2139999999999</v>
      </c>
      <c r="E89" t="s">
        <v>12</v>
      </c>
      <c r="F89" t="s">
        <v>335</v>
      </c>
      <c r="K89" s="2">
        <f t="shared" si="5"/>
        <v>0</v>
      </c>
      <c r="L89" s="2">
        <f t="shared" si="6"/>
        <v>-3576.2139999999999</v>
      </c>
      <c r="N89" s="1"/>
    </row>
    <row r="90" spans="1:14" x14ac:dyDescent="0.3">
      <c r="K90" s="2">
        <f t="shared" si="5"/>
        <v>0</v>
      </c>
      <c r="L90" s="2">
        <f t="shared" si="6"/>
        <v>0</v>
      </c>
    </row>
    <row r="91" spans="1:14" s="36" customFormat="1" x14ac:dyDescent="0.3">
      <c r="A91" s="36" t="s">
        <v>756</v>
      </c>
      <c r="I91" s="53"/>
      <c r="K91" s="53">
        <f t="shared" si="5"/>
        <v>0</v>
      </c>
      <c r="L91" s="53">
        <f t="shared" si="6"/>
        <v>0</v>
      </c>
    </row>
    <row r="92" spans="1:14" x14ac:dyDescent="0.3">
      <c r="K92" s="2">
        <f t="shared" si="5"/>
        <v>0</v>
      </c>
      <c r="L92" s="2">
        <f t="shared" si="6"/>
        <v>0</v>
      </c>
    </row>
    <row r="93" spans="1:14" x14ac:dyDescent="0.3">
      <c r="A93" t="s">
        <v>124</v>
      </c>
      <c r="B93" t="s">
        <v>124</v>
      </c>
      <c r="C93" t="s">
        <v>69</v>
      </c>
      <c r="D93" s="14">
        <f t="shared" ref="D93:D104" si="7">G93/G$7</f>
        <v>2591758.1728172819</v>
      </c>
      <c r="E93" s="14" t="s">
        <v>7</v>
      </c>
      <c r="F93" t="s">
        <v>346</v>
      </c>
      <c r="G93" s="2">
        <v>2879443.33</v>
      </c>
      <c r="H93" s="2">
        <f>C173</f>
        <v>1528931.1809180919</v>
      </c>
      <c r="K93" s="2">
        <f t="shared" si="5"/>
        <v>2591758.1728172819</v>
      </c>
      <c r="L93" s="2">
        <f t="shared" si="6"/>
        <v>0</v>
      </c>
      <c r="N93" s="1"/>
    </row>
    <row r="94" spans="1:14" x14ac:dyDescent="0.3">
      <c r="A94" t="s">
        <v>124</v>
      </c>
      <c r="B94" t="s">
        <v>374</v>
      </c>
      <c r="C94" t="s">
        <v>306</v>
      </c>
      <c r="D94" s="14">
        <f t="shared" si="7"/>
        <v>8402.6102610261023</v>
      </c>
      <c r="E94" s="14" t="s">
        <v>7</v>
      </c>
      <c r="F94" t="s">
        <v>337</v>
      </c>
      <c r="G94" s="2">
        <v>9335.2999999999993</v>
      </c>
      <c r="H94" s="2"/>
      <c r="K94" s="2">
        <f t="shared" si="5"/>
        <v>8402.6102610261023</v>
      </c>
      <c r="L94" s="2">
        <f t="shared" si="6"/>
        <v>0</v>
      </c>
      <c r="N94" s="1"/>
    </row>
    <row r="95" spans="1:14" x14ac:dyDescent="0.3">
      <c r="A95" t="s">
        <v>124</v>
      </c>
      <c r="B95" t="s">
        <v>373</v>
      </c>
      <c r="C95" t="s">
        <v>372</v>
      </c>
      <c r="D95" s="14">
        <f t="shared" si="7"/>
        <v>7311.5211521152123</v>
      </c>
      <c r="E95" s="14" t="s">
        <v>7</v>
      </c>
      <c r="F95" t="s">
        <v>337</v>
      </c>
      <c r="G95" s="2">
        <v>8123.1</v>
      </c>
      <c r="H95" s="2"/>
      <c r="K95" s="2">
        <f t="shared" si="5"/>
        <v>7311.5211521152123</v>
      </c>
      <c r="L95" s="2">
        <f t="shared" si="6"/>
        <v>0</v>
      </c>
      <c r="N95" s="1"/>
    </row>
    <row r="96" spans="1:14" x14ac:dyDescent="0.3">
      <c r="A96" t="s">
        <v>124</v>
      </c>
      <c r="B96" t="s">
        <v>371</v>
      </c>
      <c r="C96" t="s">
        <v>342</v>
      </c>
      <c r="D96" s="14">
        <f t="shared" si="7"/>
        <v>6844.0774077407741</v>
      </c>
      <c r="E96" s="14" t="s">
        <v>7</v>
      </c>
      <c r="F96" t="s">
        <v>337</v>
      </c>
      <c r="G96" s="2">
        <v>7603.77</v>
      </c>
      <c r="H96" s="2"/>
      <c r="K96" s="2">
        <f t="shared" si="5"/>
        <v>6844.0774077407741</v>
      </c>
      <c r="L96" s="2">
        <f t="shared" si="6"/>
        <v>0</v>
      </c>
      <c r="N96" s="1"/>
    </row>
    <row r="97" spans="1:14" x14ac:dyDescent="0.3">
      <c r="A97" t="s">
        <v>124</v>
      </c>
      <c r="B97" t="s">
        <v>370</v>
      </c>
      <c r="C97" t="s">
        <v>311</v>
      </c>
      <c r="D97" s="14">
        <f t="shared" si="7"/>
        <v>36786.210621062106</v>
      </c>
      <c r="E97" s="14" t="s">
        <v>7</v>
      </c>
      <c r="F97" t="s">
        <v>337</v>
      </c>
      <c r="G97" s="2">
        <v>40869.480000000003</v>
      </c>
      <c r="H97" s="2"/>
      <c r="K97" s="2">
        <f t="shared" si="5"/>
        <v>36786.210621062106</v>
      </c>
      <c r="L97" s="2">
        <f t="shared" si="6"/>
        <v>0</v>
      </c>
      <c r="N97" s="1"/>
    </row>
    <row r="98" spans="1:14" x14ac:dyDescent="0.3">
      <c r="A98" t="s">
        <v>124</v>
      </c>
      <c r="B98" t="s">
        <v>369</v>
      </c>
      <c r="C98" t="s">
        <v>316</v>
      </c>
      <c r="D98" s="14">
        <f t="shared" si="7"/>
        <v>12880.88208820882</v>
      </c>
      <c r="E98" s="14" t="s">
        <v>7</v>
      </c>
      <c r="F98" t="s">
        <v>337</v>
      </c>
      <c r="G98" s="2">
        <v>14310.66</v>
      </c>
      <c r="H98" s="2"/>
      <c r="K98" s="2">
        <f t="shared" si="5"/>
        <v>12880.88208820882</v>
      </c>
      <c r="L98" s="2">
        <f t="shared" si="6"/>
        <v>0</v>
      </c>
      <c r="N98" s="1"/>
    </row>
    <row r="99" spans="1:14" x14ac:dyDescent="0.3">
      <c r="A99" t="s">
        <v>124</v>
      </c>
      <c r="B99" t="s">
        <v>368</v>
      </c>
      <c r="C99" t="s">
        <v>309</v>
      </c>
      <c r="D99" s="14">
        <f t="shared" si="7"/>
        <v>54984.32943294329</v>
      </c>
      <c r="E99" s="14" t="s">
        <v>7</v>
      </c>
      <c r="F99" t="s">
        <v>337</v>
      </c>
      <c r="G99" s="2">
        <v>61087.59</v>
      </c>
      <c r="H99" s="2"/>
      <c r="K99" s="2">
        <f t="shared" si="5"/>
        <v>54984.32943294329</v>
      </c>
      <c r="L99" s="2">
        <f t="shared" si="6"/>
        <v>0</v>
      </c>
      <c r="N99" s="1"/>
    </row>
    <row r="100" spans="1:14" x14ac:dyDescent="0.3">
      <c r="A100" t="s">
        <v>124</v>
      </c>
      <c r="B100" t="s">
        <v>252</v>
      </c>
      <c r="C100" t="s">
        <v>80</v>
      </c>
      <c r="D100" s="14">
        <f t="shared" si="7"/>
        <v>373917.38973897387</v>
      </c>
      <c r="E100" s="14" t="s">
        <v>7</v>
      </c>
      <c r="F100" t="s">
        <v>335</v>
      </c>
      <c r="G100" s="2">
        <v>415422.22</v>
      </c>
      <c r="H100" s="2"/>
      <c r="K100" s="2">
        <f t="shared" si="5"/>
        <v>373917.38973897387</v>
      </c>
      <c r="L100" s="2">
        <f t="shared" si="6"/>
        <v>0</v>
      </c>
      <c r="N100" s="1"/>
    </row>
    <row r="101" spans="1:14" x14ac:dyDescent="0.3">
      <c r="A101" t="s">
        <v>124</v>
      </c>
      <c r="B101" t="s">
        <v>218</v>
      </c>
      <c r="C101" t="s">
        <v>104</v>
      </c>
      <c r="D101" s="14">
        <f t="shared" si="7"/>
        <v>103088.63186318633</v>
      </c>
      <c r="E101" s="14" t="s">
        <v>7</v>
      </c>
      <c r="F101" t="s">
        <v>335</v>
      </c>
      <c r="G101" s="2">
        <v>114531.47</v>
      </c>
      <c r="H101" s="2"/>
      <c r="K101" s="2">
        <f t="shared" si="5"/>
        <v>103088.63186318633</v>
      </c>
      <c r="L101" s="2">
        <f t="shared" si="6"/>
        <v>0</v>
      </c>
      <c r="N101" s="1"/>
    </row>
    <row r="102" spans="1:14" x14ac:dyDescent="0.3">
      <c r="A102" t="s">
        <v>124</v>
      </c>
      <c r="B102" t="s">
        <v>125</v>
      </c>
      <c r="C102" t="s">
        <v>104</v>
      </c>
      <c r="D102" s="14">
        <f t="shared" si="7"/>
        <v>22998.271827182722</v>
      </c>
      <c r="E102" s="14" t="s">
        <v>7</v>
      </c>
      <c r="F102" t="s">
        <v>335</v>
      </c>
      <c r="G102" s="2">
        <v>25551.08</v>
      </c>
      <c r="H102" s="2"/>
      <c r="K102" s="2">
        <f t="shared" si="5"/>
        <v>22998.271827182722</v>
      </c>
      <c r="L102" s="2">
        <f t="shared" si="6"/>
        <v>0</v>
      </c>
      <c r="N102" s="1"/>
    </row>
    <row r="103" spans="1:14" x14ac:dyDescent="0.3">
      <c r="A103" t="s">
        <v>124</v>
      </c>
      <c r="B103" t="s">
        <v>186</v>
      </c>
      <c r="C103" t="s">
        <v>24</v>
      </c>
      <c r="D103" s="14">
        <f t="shared" si="7"/>
        <v>63273.528352835281</v>
      </c>
      <c r="E103" s="14" t="s">
        <v>7</v>
      </c>
      <c r="F103" t="s">
        <v>335</v>
      </c>
      <c r="G103" s="2">
        <v>70296.89</v>
      </c>
      <c r="H103" s="2"/>
      <c r="K103" s="2">
        <f t="shared" si="5"/>
        <v>63273.528352835281</v>
      </c>
      <c r="L103" s="2">
        <f t="shared" si="6"/>
        <v>0</v>
      </c>
      <c r="N103" s="1"/>
    </row>
    <row r="104" spans="1:14" x14ac:dyDescent="0.3">
      <c r="A104" t="s">
        <v>21</v>
      </c>
      <c r="B104" t="s">
        <v>21</v>
      </c>
      <c r="C104" t="s">
        <v>69</v>
      </c>
      <c r="D104" s="14">
        <f t="shared" si="7"/>
        <v>1544293.4293429344</v>
      </c>
      <c r="E104" s="14" t="s">
        <v>7</v>
      </c>
      <c r="F104" t="s">
        <v>346</v>
      </c>
      <c r="G104" s="2">
        <v>1715710</v>
      </c>
      <c r="H104" s="2">
        <f>C176</f>
        <v>1428142</v>
      </c>
      <c r="K104" s="2">
        <f t="shared" si="5"/>
        <v>1544293.4293429344</v>
      </c>
      <c r="L104" s="2">
        <f t="shared" si="6"/>
        <v>0</v>
      </c>
      <c r="N104" s="1"/>
    </row>
    <row r="105" spans="1:14" x14ac:dyDescent="0.3">
      <c r="A105" t="s">
        <v>21</v>
      </c>
      <c r="B105" t="s">
        <v>25</v>
      </c>
      <c r="C105" t="s">
        <v>24</v>
      </c>
      <c r="D105">
        <v>3239</v>
      </c>
      <c r="E105" t="s">
        <v>12</v>
      </c>
      <c r="F105" t="s">
        <v>335</v>
      </c>
      <c r="G105" s="2"/>
      <c r="H105" s="2"/>
      <c r="K105" s="2">
        <f t="shared" si="5"/>
        <v>0</v>
      </c>
      <c r="L105" s="2">
        <f t="shared" si="6"/>
        <v>-3239</v>
      </c>
      <c r="N105" s="1"/>
    </row>
    <row r="106" spans="1:14" x14ac:dyDescent="0.3">
      <c r="A106" t="s">
        <v>21</v>
      </c>
      <c r="B106" t="s">
        <v>22</v>
      </c>
      <c r="C106" t="s">
        <v>5</v>
      </c>
      <c r="D106">
        <v>3163</v>
      </c>
      <c r="E106" t="s">
        <v>12</v>
      </c>
      <c r="F106" t="s">
        <v>335</v>
      </c>
      <c r="G106" s="2"/>
      <c r="H106" s="2"/>
      <c r="K106" s="2">
        <f t="shared" si="5"/>
        <v>0</v>
      </c>
      <c r="L106" s="2">
        <f t="shared" si="6"/>
        <v>-3163</v>
      </c>
      <c r="N106" s="1"/>
    </row>
    <row r="107" spans="1:14" x14ac:dyDescent="0.3">
      <c r="A107" t="s">
        <v>234</v>
      </c>
      <c r="B107" t="s">
        <v>321</v>
      </c>
      <c r="C107" t="s">
        <v>69</v>
      </c>
      <c r="D107" s="14">
        <f t="shared" ref="D107:D112" si="8">G107/G$7</f>
        <v>2467345.7335733571</v>
      </c>
      <c r="E107" s="14" t="s">
        <v>7</v>
      </c>
      <c r="F107" t="s">
        <v>346</v>
      </c>
      <c r="G107" s="2">
        <v>2741221.11</v>
      </c>
      <c r="H107" s="2">
        <f>C179</f>
        <v>1977940.7335733571</v>
      </c>
      <c r="K107" s="2">
        <f t="shared" si="5"/>
        <v>2467345.7335733571</v>
      </c>
      <c r="L107" s="2">
        <f t="shared" si="6"/>
        <v>0</v>
      </c>
      <c r="N107" s="1"/>
    </row>
    <row r="108" spans="1:14" x14ac:dyDescent="0.3">
      <c r="A108" t="s">
        <v>234</v>
      </c>
      <c r="B108" t="s">
        <v>367</v>
      </c>
      <c r="C108" t="s">
        <v>366</v>
      </c>
      <c r="D108" s="14">
        <f t="shared" si="8"/>
        <v>3098.8748874887488</v>
      </c>
      <c r="E108" s="14" t="s">
        <v>7</v>
      </c>
      <c r="F108" t="s">
        <v>337</v>
      </c>
      <c r="G108" s="2">
        <v>3442.85</v>
      </c>
      <c r="H108" s="2"/>
      <c r="K108" s="2">
        <f t="shared" si="5"/>
        <v>3098.8748874887488</v>
      </c>
      <c r="L108" s="2">
        <f t="shared" si="6"/>
        <v>0</v>
      </c>
      <c r="N108" s="1"/>
    </row>
    <row r="109" spans="1:14" x14ac:dyDescent="0.3">
      <c r="A109" t="s">
        <v>234</v>
      </c>
      <c r="B109" t="s">
        <v>365</v>
      </c>
      <c r="C109" t="s">
        <v>311</v>
      </c>
      <c r="D109" s="14">
        <f t="shared" si="8"/>
        <v>8272.7092709270928</v>
      </c>
      <c r="E109" s="14" t="s">
        <v>7</v>
      </c>
      <c r="F109" t="s">
        <v>337</v>
      </c>
      <c r="G109" s="2">
        <v>9190.98</v>
      </c>
      <c r="H109" s="2"/>
      <c r="K109" s="2">
        <f t="shared" si="5"/>
        <v>8272.7092709270928</v>
      </c>
      <c r="L109" s="2">
        <f t="shared" si="6"/>
        <v>0</v>
      </c>
      <c r="N109" s="1"/>
    </row>
    <row r="110" spans="1:14" x14ac:dyDescent="0.3">
      <c r="A110" t="s">
        <v>234</v>
      </c>
      <c r="B110" t="s">
        <v>364</v>
      </c>
      <c r="C110" t="s">
        <v>363</v>
      </c>
      <c r="D110" s="14">
        <f t="shared" si="8"/>
        <v>18236.399639963995</v>
      </c>
      <c r="E110" s="14" t="s">
        <v>7</v>
      </c>
      <c r="F110" t="s">
        <v>337</v>
      </c>
      <c r="G110" s="2">
        <v>20260.64</v>
      </c>
      <c r="H110" s="2"/>
      <c r="K110" s="2">
        <f t="shared" si="5"/>
        <v>18236.399639963995</v>
      </c>
      <c r="L110" s="2">
        <f t="shared" si="6"/>
        <v>0</v>
      </c>
      <c r="N110" s="1"/>
    </row>
    <row r="111" spans="1:14" x14ac:dyDescent="0.3">
      <c r="A111" t="s">
        <v>234</v>
      </c>
      <c r="B111" t="s">
        <v>235</v>
      </c>
      <c r="C111" t="s">
        <v>104</v>
      </c>
      <c r="D111" s="14">
        <f t="shared" si="8"/>
        <v>94231.845184518461</v>
      </c>
      <c r="E111" s="14" t="s">
        <v>7</v>
      </c>
      <c r="F111" t="s">
        <v>335</v>
      </c>
      <c r="G111" s="2">
        <v>104691.58</v>
      </c>
      <c r="H111" s="2"/>
      <c r="K111" s="2">
        <f t="shared" si="5"/>
        <v>94231.845184518461</v>
      </c>
      <c r="L111" s="2">
        <f t="shared" si="6"/>
        <v>0</v>
      </c>
      <c r="N111" s="1"/>
    </row>
    <row r="112" spans="1:14" x14ac:dyDescent="0.3">
      <c r="A112" t="s">
        <v>79</v>
      </c>
      <c r="B112" t="s">
        <v>79</v>
      </c>
      <c r="C112" t="s">
        <v>69</v>
      </c>
      <c r="D112" s="14">
        <f t="shared" si="8"/>
        <v>1142708.2718271827</v>
      </c>
      <c r="E112" s="14" t="s">
        <v>7</v>
      </c>
      <c r="F112" t="s">
        <v>346</v>
      </c>
      <c r="G112" s="2">
        <v>1269548.8899999999</v>
      </c>
      <c r="H112" s="2">
        <f>C182</f>
        <v>1026789</v>
      </c>
      <c r="K112" s="2">
        <f t="shared" si="5"/>
        <v>1142708.2718271827</v>
      </c>
      <c r="L112" s="2">
        <f t="shared" si="6"/>
        <v>0</v>
      </c>
      <c r="N112" s="1"/>
    </row>
    <row r="113" spans="1:14" x14ac:dyDescent="0.3">
      <c r="A113" t="s">
        <v>79</v>
      </c>
      <c r="B113" t="s">
        <v>81</v>
      </c>
      <c r="C113" t="s">
        <v>80</v>
      </c>
      <c r="D113">
        <v>9845</v>
      </c>
      <c r="E113" t="s">
        <v>12</v>
      </c>
      <c r="F113" t="s">
        <v>335</v>
      </c>
      <c r="G113" s="2"/>
      <c r="H113" s="2"/>
      <c r="K113" s="2">
        <f t="shared" si="5"/>
        <v>0</v>
      </c>
      <c r="L113" s="2">
        <f t="shared" si="6"/>
        <v>-9845</v>
      </c>
      <c r="N113" s="1"/>
    </row>
    <row r="114" spans="1:14" x14ac:dyDescent="0.3">
      <c r="A114" t="s">
        <v>79</v>
      </c>
      <c r="B114" t="s">
        <v>99</v>
      </c>
      <c r="C114" t="s">
        <v>24</v>
      </c>
      <c r="D114">
        <v>14102</v>
      </c>
      <c r="E114" t="s">
        <v>12</v>
      </c>
      <c r="F114" t="s">
        <v>335</v>
      </c>
      <c r="G114" s="2"/>
      <c r="H114" s="2"/>
      <c r="K114" s="2">
        <f t="shared" si="5"/>
        <v>0</v>
      </c>
      <c r="L114" s="2">
        <f t="shared" si="6"/>
        <v>-14102</v>
      </c>
      <c r="N114" s="1"/>
    </row>
    <row r="115" spans="1:14" x14ac:dyDescent="0.3">
      <c r="A115" t="s">
        <v>79</v>
      </c>
      <c r="B115" t="s">
        <v>152</v>
      </c>
      <c r="C115" t="s">
        <v>5</v>
      </c>
      <c r="D115">
        <v>41900</v>
      </c>
      <c r="E115" t="s">
        <v>12</v>
      </c>
      <c r="F115" t="s">
        <v>335</v>
      </c>
      <c r="G115" s="2"/>
      <c r="H115" s="2"/>
      <c r="K115" s="2">
        <f t="shared" si="5"/>
        <v>0</v>
      </c>
      <c r="L115" s="2">
        <f t="shared" si="6"/>
        <v>-41900</v>
      </c>
      <c r="N115" s="1"/>
    </row>
    <row r="116" spans="1:14" x14ac:dyDescent="0.3">
      <c r="A116" t="s">
        <v>33</v>
      </c>
      <c r="B116" t="s">
        <v>362</v>
      </c>
      <c r="C116" t="s">
        <v>58</v>
      </c>
      <c r="D116" s="14">
        <f t="shared" ref="D116:D139" si="9">G116/G$7</f>
        <v>975733.57335733576</v>
      </c>
      <c r="E116" s="14" t="s">
        <v>7</v>
      </c>
      <c r="F116" t="s">
        <v>346</v>
      </c>
      <c r="G116" s="2">
        <v>1084040</v>
      </c>
      <c r="H116" s="2">
        <f>C185</f>
        <v>292815</v>
      </c>
      <c r="K116" s="2">
        <f t="shared" si="5"/>
        <v>975733.57335733576</v>
      </c>
      <c r="L116" s="2">
        <f t="shared" si="6"/>
        <v>0</v>
      </c>
      <c r="N116" s="1"/>
    </row>
    <row r="117" spans="1:14" x14ac:dyDescent="0.3">
      <c r="A117" t="s">
        <v>33</v>
      </c>
      <c r="B117" t="s">
        <v>361</v>
      </c>
      <c r="C117" t="s">
        <v>313</v>
      </c>
      <c r="D117" s="14">
        <f t="shared" si="9"/>
        <v>53623.789378937894</v>
      </c>
      <c r="E117" s="14" t="s">
        <v>7</v>
      </c>
      <c r="F117" t="s">
        <v>337</v>
      </c>
      <c r="G117" s="2">
        <v>59576.03</v>
      </c>
      <c r="H117" s="2"/>
      <c r="K117" s="2">
        <f t="shared" si="5"/>
        <v>53623.789378937894</v>
      </c>
      <c r="L117" s="2">
        <f t="shared" si="6"/>
        <v>0</v>
      </c>
      <c r="N117" s="1"/>
    </row>
    <row r="118" spans="1:14" x14ac:dyDescent="0.3">
      <c r="A118" t="s">
        <v>33</v>
      </c>
      <c r="B118" t="s">
        <v>360</v>
      </c>
      <c r="C118" t="s">
        <v>311</v>
      </c>
      <c r="D118" s="14">
        <f t="shared" si="9"/>
        <v>56052.628262826285</v>
      </c>
      <c r="E118" s="14" t="s">
        <v>7</v>
      </c>
      <c r="F118" t="s">
        <v>337</v>
      </c>
      <c r="G118" s="2">
        <v>62274.47</v>
      </c>
      <c r="H118" s="2"/>
      <c r="K118" s="2">
        <f t="shared" si="5"/>
        <v>56052.628262826285</v>
      </c>
      <c r="L118" s="2">
        <f t="shared" si="6"/>
        <v>0</v>
      </c>
      <c r="N118" s="1"/>
    </row>
    <row r="119" spans="1:14" x14ac:dyDescent="0.3">
      <c r="A119" t="s">
        <v>33</v>
      </c>
      <c r="B119" t="s">
        <v>359</v>
      </c>
      <c r="C119" t="s">
        <v>315</v>
      </c>
      <c r="D119" s="14">
        <f t="shared" si="9"/>
        <v>970.1530153015301</v>
      </c>
      <c r="E119" s="14" t="s">
        <v>7</v>
      </c>
      <c r="F119" t="s">
        <v>337</v>
      </c>
      <c r="G119" s="2">
        <v>1077.8399999999999</v>
      </c>
      <c r="H119" s="2"/>
      <c r="K119" s="2">
        <f t="shared" si="5"/>
        <v>970.1530153015301</v>
      </c>
      <c r="L119" s="2">
        <f t="shared" si="6"/>
        <v>0</v>
      </c>
      <c r="N119" s="1"/>
    </row>
    <row r="120" spans="1:14" x14ac:dyDescent="0.3">
      <c r="A120" t="s">
        <v>33</v>
      </c>
      <c r="B120" t="s">
        <v>226</v>
      </c>
      <c r="C120" t="s">
        <v>80</v>
      </c>
      <c r="D120" s="14">
        <f t="shared" si="9"/>
        <v>157922.82628262826</v>
      </c>
      <c r="E120" s="14" t="s">
        <v>7</v>
      </c>
      <c r="F120" t="s">
        <v>335</v>
      </c>
      <c r="G120" s="2">
        <v>175452.26</v>
      </c>
      <c r="H120" s="2"/>
      <c r="K120" s="2">
        <f t="shared" si="5"/>
        <v>157922.82628262826</v>
      </c>
      <c r="L120" s="2">
        <f t="shared" si="6"/>
        <v>0</v>
      </c>
      <c r="N120" s="1"/>
    </row>
    <row r="121" spans="1:14" x14ac:dyDescent="0.3">
      <c r="A121" t="s">
        <v>33</v>
      </c>
      <c r="B121" t="s">
        <v>237</v>
      </c>
      <c r="C121" t="s">
        <v>5</v>
      </c>
      <c r="D121" s="14">
        <f t="shared" si="9"/>
        <v>195517.55175517552</v>
      </c>
      <c r="E121" s="14" t="s">
        <v>7</v>
      </c>
      <c r="F121" t="s">
        <v>335</v>
      </c>
      <c r="G121" s="2">
        <v>217220</v>
      </c>
      <c r="H121" s="2"/>
      <c r="K121" s="2">
        <f t="shared" si="5"/>
        <v>195517.55175517552</v>
      </c>
      <c r="L121" s="2">
        <f t="shared" si="6"/>
        <v>0</v>
      </c>
      <c r="N121" s="1"/>
    </row>
    <row r="122" spans="1:14" x14ac:dyDescent="0.3">
      <c r="A122" t="s">
        <v>166</v>
      </c>
      <c r="B122" t="s">
        <v>358</v>
      </c>
      <c r="C122" t="s">
        <v>122</v>
      </c>
      <c r="D122" s="14">
        <f t="shared" si="9"/>
        <v>1797241.7281728173</v>
      </c>
      <c r="E122" s="14" t="s">
        <v>7</v>
      </c>
      <c r="F122" t="s">
        <v>346</v>
      </c>
      <c r="G122" s="2">
        <v>1996735.56</v>
      </c>
      <c r="H122" s="2">
        <f>C188</f>
        <v>535415.14006756339</v>
      </c>
      <c r="K122" s="2">
        <f t="shared" si="5"/>
        <v>1797241.7281728173</v>
      </c>
      <c r="L122" s="2">
        <f t="shared" si="6"/>
        <v>0</v>
      </c>
      <c r="N122" s="1"/>
    </row>
    <row r="123" spans="1:14" x14ac:dyDescent="0.3">
      <c r="A123" t="s">
        <v>166</v>
      </c>
      <c r="B123" t="s">
        <v>357</v>
      </c>
      <c r="C123" t="s">
        <v>304</v>
      </c>
      <c r="D123" s="14">
        <f t="shared" si="9"/>
        <v>9618.9198919892006</v>
      </c>
      <c r="E123" s="14" t="s">
        <v>7</v>
      </c>
      <c r="F123" t="s">
        <v>337</v>
      </c>
      <c r="G123" s="2">
        <v>10686.62</v>
      </c>
      <c r="H123" s="2"/>
      <c r="K123" s="2">
        <f t="shared" si="5"/>
        <v>9618.9198919892006</v>
      </c>
      <c r="L123" s="2">
        <f t="shared" si="6"/>
        <v>0</v>
      </c>
      <c r="N123" s="1"/>
    </row>
    <row r="124" spans="1:14" x14ac:dyDescent="0.3">
      <c r="A124" t="s">
        <v>166</v>
      </c>
      <c r="B124" t="s">
        <v>356</v>
      </c>
      <c r="C124" t="s">
        <v>306</v>
      </c>
      <c r="D124" s="14">
        <f t="shared" si="9"/>
        <v>207476.84068406839</v>
      </c>
      <c r="E124" s="14" t="s">
        <v>7</v>
      </c>
      <c r="F124" t="s">
        <v>337</v>
      </c>
      <c r="G124" s="2">
        <v>230506.77</v>
      </c>
      <c r="H124" s="2"/>
      <c r="K124" s="2">
        <f t="shared" si="5"/>
        <v>207476.84068406839</v>
      </c>
      <c r="L124" s="2">
        <f t="shared" si="6"/>
        <v>0</v>
      </c>
      <c r="N124" s="1"/>
    </row>
    <row r="125" spans="1:14" x14ac:dyDescent="0.3">
      <c r="A125" t="s">
        <v>166</v>
      </c>
      <c r="B125" t="s">
        <v>355</v>
      </c>
      <c r="C125" t="s">
        <v>305</v>
      </c>
      <c r="D125" s="14">
        <f t="shared" si="9"/>
        <v>73060.855085508549</v>
      </c>
      <c r="E125" s="14" t="s">
        <v>7</v>
      </c>
      <c r="F125" t="s">
        <v>337</v>
      </c>
      <c r="G125" s="2">
        <v>81170.61</v>
      </c>
      <c r="H125" s="2"/>
      <c r="K125" s="2">
        <f t="shared" si="5"/>
        <v>73060.855085508549</v>
      </c>
      <c r="L125" s="2">
        <f t="shared" si="6"/>
        <v>0</v>
      </c>
      <c r="N125" s="1"/>
    </row>
    <row r="126" spans="1:14" x14ac:dyDescent="0.3">
      <c r="A126" t="s">
        <v>166</v>
      </c>
      <c r="B126" t="s">
        <v>354</v>
      </c>
      <c r="C126" t="s">
        <v>308</v>
      </c>
      <c r="D126" s="14">
        <f t="shared" si="9"/>
        <v>97578.163816381639</v>
      </c>
      <c r="E126" s="14" t="s">
        <v>7</v>
      </c>
      <c r="F126" t="s">
        <v>337</v>
      </c>
      <c r="G126" s="2">
        <v>108409.34</v>
      </c>
      <c r="H126" s="2"/>
      <c r="K126" s="2">
        <f t="shared" si="5"/>
        <v>97578.163816381639</v>
      </c>
      <c r="L126" s="2">
        <f t="shared" si="6"/>
        <v>0</v>
      </c>
      <c r="N126" s="1"/>
    </row>
    <row r="127" spans="1:14" x14ac:dyDescent="0.3">
      <c r="A127" t="s">
        <v>166</v>
      </c>
      <c r="B127" t="s">
        <v>353</v>
      </c>
      <c r="C127" t="s">
        <v>294</v>
      </c>
      <c r="D127" s="14">
        <f t="shared" si="9"/>
        <v>18767.983798379839</v>
      </c>
      <c r="E127" s="14" t="s">
        <v>7</v>
      </c>
      <c r="F127" t="s">
        <v>337</v>
      </c>
      <c r="G127" s="2">
        <v>20851.23</v>
      </c>
      <c r="H127" s="2"/>
      <c r="K127" s="2">
        <f t="shared" si="5"/>
        <v>18767.983798379839</v>
      </c>
      <c r="L127" s="2">
        <f t="shared" si="6"/>
        <v>0</v>
      </c>
      <c r="N127" s="1"/>
    </row>
    <row r="128" spans="1:14" x14ac:dyDescent="0.3">
      <c r="A128" t="s">
        <v>166</v>
      </c>
      <c r="B128" t="s">
        <v>352</v>
      </c>
      <c r="C128" t="s">
        <v>311</v>
      </c>
      <c r="D128" s="14">
        <f t="shared" si="9"/>
        <v>63200.909090909096</v>
      </c>
      <c r="E128" s="14" t="s">
        <v>7</v>
      </c>
      <c r="F128" t="s">
        <v>337</v>
      </c>
      <c r="G128" s="2">
        <v>70216.210000000006</v>
      </c>
      <c r="H128" s="2"/>
      <c r="K128" s="2">
        <f t="shared" si="5"/>
        <v>63200.909090909096</v>
      </c>
      <c r="L128" s="2">
        <f t="shared" si="6"/>
        <v>0</v>
      </c>
      <c r="N128" s="1"/>
    </row>
    <row r="129" spans="1:14" x14ac:dyDescent="0.3">
      <c r="A129" t="s">
        <v>166</v>
      </c>
      <c r="B129" t="s">
        <v>351</v>
      </c>
      <c r="C129" t="s">
        <v>312</v>
      </c>
      <c r="D129" s="14">
        <f t="shared" si="9"/>
        <v>321392.52025202522</v>
      </c>
      <c r="E129" s="14" t="s">
        <v>7</v>
      </c>
      <c r="F129" t="s">
        <v>337</v>
      </c>
      <c r="G129" s="2">
        <v>357067.09</v>
      </c>
      <c r="H129" s="2"/>
      <c r="K129" s="2">
        <f t="shared" si="5"/>
        <v>321392.52025202522</v>
      </c>
      <c r="L129" s="2">
        <f t="shared" si="6"/>
        <v>0</v>
      </c>
      <c r="N129" s="1"/>
    </row>
    <row r="130" spans="1:14" x14ac:dyDescent="0.3">
      <c r="A130" t="s">
        <v>166</v>
      </c>
      <c r="B130" t="s">
        <v>350</v>
      </c>
      <c r="C130" t="s">
        <v>349</v>
      </c>
      <c r="D130" s="14">
        <f t="shared" si="9"/>
        <v>7132.7542754275428</v>
      </c>
      <c r="E130" s="14" t="s">
        <v>7</v>
      </c>
      <c r="F130" t="s">
        <v>337</v>
      </c>
      <c r="G130" s="2">
        <v>7924.49</v>
      </c>
      <c r="H130" s="2"/>
      <c r="K130" s="2">
        <f t="shared" si="5"/>
        <v>7132.7542754275428</v>
      </c>
      <c r="L130" s="2">
        <f t="shared" si="6"/>
        <v>0</v>
      </c>
      <c r="N130" s="1"/>
    </row>
    <row r="131" spans="1:14" x14ac:dyDescent="0.3">
      <c r="A131" t="s">
        <v>166</v>
      </c>
      <c r="B131" t="s">
        <v>348</v>
      </c>
      <c r="C131" t="s">
        <v>309</v>
      </c>
      <c r="D131" s="14">
        <f t="shared" si="9"/>
        <v>148490.1710171017</v>
      </c>
      <c r="E131" s="14" t="s">
        <v>7</v>
      </c>
      <c r="F131" t="s">
        <v>337</v>
      </c>
      <c r="G131" s="2">
        <v>164972.57999999999</v>
      </c>
      <c r="H131" s="2"/>
      <c r="K131" s="2">
        <f t="shared" si="5"/>
        <v>148490.1710171017</v>
      </c>
      <c r="L131" s="2">
        <f t="shared" si="6"/>
        <v>0</v>
      </c>
      <c r="N131" s="1"/>
    </row>
    <row r="132" spans="1:14" x14ac:dyDescent="0.3">
      <c r="A132" t="s">
        <v>166</v>
      </c>
      <c r="B132" t="s">
        <v>167</v>
      </c>
      <c r="C132" t="s">
        <v>5</v>
      </c>
      <c r="D132" s="14">
        <f t="shared" si="9"/>
        <v>53255.085508550859</v>
      </c>
      <c r="E132" s="14" t="s">
        <v>7</v>
      </c>
      <c r="F132" t="s">
        <v>335</v>
      </c>
      <c r="G132" s="2">
        <v>59166.400000000001</v>
      </c>
      <c r="H132" s="2"/>
      <c r="K132" s="2">
        <f t="shared" si="5"/>
        <v>53255.085508550859</v>
      </c>
      <c r="L132" s="2">
        <f t="shared" si="6"/>
        <v>0</v>
      </c>
      <c r="N132" s="1"/>
    </row>
    <row r="133" spans="1:14" x14ac:dyDescent="0.3">
      <c r="A133" t="s">
        <v>166</v>
      </c>
      <c r="B133" t="s">
        <v>347</v>
      </c>
      <c r="C133" t="s">
        <v>146</v>
      </c>
      <c r="D133" s="14">
        <f t="shared" si="9"/>
        <v>54595.265526552656</v>
      </c>
      <c r="E133" s="14" t="s">
        <v>7</v>
      </c>
      <c r="F133" t="s">
        <v>335</v>
      </c>
      <c r="G133" s="2">
        <v>60655.34</v>
      </c>
      <c r="H133" s="2"/>
      <c r="K133" s="2">
        <f t="shared" si="5"/>
        <v>54595.265526552656</v>
      </c>
      <c r="L133" s="2">
        <f t="shared" si="6"/>
        <v>0</v>
      </c>
      <c r="N133" s="1"/>
    </row>
    <row r="134" spans="1:14" x14ac:dyDescent="0.3">
      <c r="A134" t="s">
        <v>336</v>
      </c>
      <c r="B134" t="s">
        <v>336</v>
      </c>
      <c r="C134" t="s">
        <v>69</v>
      </c>
      <c r="D134" s="14">
        <f t="shared" si="9"/>
        <v>1554200.4230423041</v>
      </c>
      <c r="E134" s="14" t="s">
        <v>7</v>
      </c>
      <c r="F134" t="s">
        <v>346</v>
      </c>
      <c r="G134" s="2">
        <v>1726716.67</v>
      </c>
      <c r="H134" s="2">
        <f>C191</f>
        <v>1046664</v>
      </c>
      <c r="K134" s="2">
        <f t="shared" si="5"/>
        <v>1554200.4230423041</v>
      </c>
      <c r="L134" s="2">
        <f t="shared" si="6"/>
        <v>0</v>
      </c>
      <c r="N134" s="1"/>
    </row>
    <row r="135" spans="1:14" x14ac:dyDescent="0.3">
      <c r="A135" t="s">
        <v>336</v>
      </c>
      <c r="B135" t="s">
        <v>345</v>
      </c>
      <c r="C135" t="s">
        <v>344</v>
      </c>
      <c r="D135" s="14">
        <f t="shared" si="9"/>
        <v>60983.393339333939</v>
      </c>
      <c r="E135" s="14" t="s">
        <v>7</v>
      </c>
      <c r="F135" t="s">
        <v>337</v>
      </c>
      <c r="G135" s="2">
        <v>67752.55</v>
      </c>
      <c r="H135" s="2"/>
      <c r="K135" s="2">
        <f t="shared" si="5"/>
        <v>60983.393339333939</v>
      </c>
      <c r="L135" s="2">
        <f t="shared" si="6"/>
        <v>0</v>
      </c>
      <c r="N135" s="1"/>
    </row>
    <row r="136" spans="1:14" x14ac:dyDescent="0.3">
      <c r="A136" t="s">
        <v>336</v>
      </c>
      <c r="B136" t="s">
        <v>343</v>
      </c>
      <c r="C136" t="s">
        <v>342</v>
      </c>
      <c r="D136" s="14">
        <f t="shared" si="9"/>
        <v>10938.919891989199</v>
      </c>
      <c r="E136" s="14" t="s">
        <v>7</v>
      </c>
      <c r="F136" t="s">
        <v>337</v>
      </c>
      <c r="G136" s="2">
        <v>12153.14</v>
      </c>
      <c r="H136" s="2"/>
      <c r="K136" s="2">
        <f t="shared" si="5"/>
        <v>10938.919891989199</v>
      </c>
      <c r="L136" s="2">
        <f t="shared" si="6"/>
        <v>0</v>
      </c>
      <c r="N136" s="1"/>
    </row>
    <row r="137" spans="1:14" x14ac:dyDescent="0.3">
      <c r="A137" t="s">
        <v>336</v>
      </c>
      <c r="B137" t="s">
        <v>341</v>
      </c>
      <c r="C137" t="s">
        <v>340</v>
      </c>
      <c r="D137" s="14">
        <f t="shared" si="9"/>
        <v>16771.467146714669</v>
      </c>
      <c r="E137" s="14" t="s">
        <v>7</v>
      </c>
      <c r="F137" t="s">
        <v>337</v>
      </c>
      <c r="G137" s="2">
        <v>18633.099999999999</v>
      </c>
      <c r="H137" s="2"/>
      <c r="K137" s="2">
        <f t="shared" si="5"/>
        <v>16771.467146714669</v>
      </c>
      <c r="L137" s="2">
        <f t="shared" si="6"/>
        <v>0</v>
      </c>
      <c r="N137" s="1"/>
    </row>
    <row r="138" spans="1:14" x14ac:dyDescent="0.3">
      <c r="A138" t="s">
        <v>336</v>
      </c>
      <c r="B138" t="s">
        <v>339</v>
      </c>
      <c r="C138" t="s">
        <v>338</v>
      </c>
      <c r="D138" s="14">
        <f t="shared" si="9"/>
        <v>2264.4554455445545</v>
      </c>
      <c r="E138" s="14" t="s">
        <v>7</v>
      </c>
      <c r="F138" t="s">
        <v>337</v>
      </c>
      <c r="G138" s="2">
        <v>2515.81</v>
      </c>
      <c r="H138" s="2"/>
      <c r="K138" s="2">
        <f t="shared" ref="K138:K139" si="10">G138/G$7</f>
        <v>2264.4554455445545</v>
      </c>
      <c r="L138" s="2">
        <f t="shared" ref="L138:L139" si="11">K138-D138</f>
        <v>0</v>
      </c>
      <c r="N138" s="1"/>
    </row>
    <row r="139" spans="1:14" x14ac:dyDescent="0.3">
      <c r="A139" t="s">
        <v>336</v>
      </c>
      <c r="B139" t="s">
        <v>193</v>
      </c>
      <c r="C139" t="s">
        <v>24</v>
      </c>
      <c r="D139" s="14">
        <f t="shared" si="9"/>
        <v>66369.936993699375</v>
      </c>
      <c r="E139" s="14" t="s">
        <v>7</v>
      </c>
      <c r="F139" t="s">
        <v>335</v>
      </c>
      <c r="G139" s="14">
        <v>73737</v>
      </c>
      <c r="H139" s="2"/>
      <c r="K139" s="2">
        <f t="shared" si="10"/>
        <v>66369.936993699375</v>
      </c>
      <c r="L139" s="2">
        <f t="shared" si="11"/>
        <v>0</v>
      </c>
      <c r="N139" s="1"/>
    </row>
    <row r="140" spans="1:14" x14ac:dyDescent="0.3">
      <c r="D140" s="14"/>
      <c r="E140" s="14"/>
      <c r="H140" s="2"/>
      <c r="L140" s="2"/>
      <c r="N140" s="1"/>
    </row>
    <row r="141" spans="1:14" x14ac:dyDescent="0.3">
      <c r="D141" s="14"/>
      <c r="E141" s="14"/>
      <c r="H141" s="2"/>
      <c r="L141" s="2"/>
      <c r="N141" s="1"/>
    </row>
    <row r="142" spans="1:14" x14ac:dyDescent="0.3">
      <c r="A142" s="36" t="s">
        <v>747</v>
      </c>
      <c r="D142" s="14"/>
      <c r="E142" s="14"/>
      <c r="H142" s="2"/>
      <c r="L142" s="2"/>
      <c r="N142" s="1"/>
    </row>
    <row r="144" spans="1:14" x14ac:dyDescent="0.3">
      <c r="A144" t="s">
        <v>124</v>
      </c>
      <c r="B144" t="s">
        <v>334</v>
      </c>
      <c r="C144" t="s">
        <v>333</v>
      </c>
      <c r="D144" t="s">
        <v>332</v>
      </c>
      <c r="F144" s="7"/>
    </row>
    <row r="145" spans="1:14" x14ac:dyDescent="0.3">
      <c r="A145" t="s">
        <v>331</v>
      </c>
      <c r="B145" s="7">
        <v>2148461</v>
      </c>
      <c r="C145" s="7">
        <v>255099</v>
      </c>
      <c r="D145" s="7">
        <v>187939</v>
      </c>
      <c r="E145" s="7"/>
    </row>
    <row r="147" spans="1:14" x14ac:dyDescent="0.3">
      <c r="A147" t="s">
        <v>21</v>
      </c>
      <c r="B147" t="s">
        <v>69</v>
      </c>
      <c r="C147" t="s">
        <v>330</v>
      </c>
      <c r="D147" t="s">
        <v>327</v>
      </c>
      <c r="E147" t="s">
        <v>282</v>
      </c>
      <c r="F147" t="s">
        <v>286</v>
      </c>
    </row>
    <row r="148" spans="1:14" x14ac:dyDescent="0.3">
      <c r="A148" t="s">
        <v>290</v>
      </c>
      <c r="B148">
        <v>1428142</v>
      </c>
      <c r="C148">
        <v>17913</v>
      </c>
      <c r="D148">
        <v>55561</v>
      </c>
      <c r="E148">
        <v>42523</v>
      </c>
      <c r="F148">
        <v>1544139</v>
      </c>
    </row>
    <row r="150" spans="1:14" x14ac:dyDescent="0.3">
      <c r="A150" t="s">
        <v>234</v>
      </c>
      <c r="B150" t="s">
        <v>765</v>
      </c>
      <c r="C150" t="s">
        <v>104</v>
      </c>
      <c r="D150" t="s">
        <v>329</v>
      </c>
      <c r="E150" s="14" t="s">
        <v>328</v>
      </c>
      <c r="F150" t="s">
        <v>327</v>
      </c>
      <c r="G150" t="s">
        <v>326</v>
      </c>
      <c r="H150" t="s">
        <v>325</v>
      </c>
      <c r="I150" t="s">
        <v>324</v>
      </c>
      <c r="J150" t="s">
        <v>323</v>
      </c>
      <c r="K150" t="s">
        <v>322</v>
      </c>
      <c r="L150" t="s">
        <v>321</v>
      </c>
    </row>
    <row r="151" spans="1:14" x14ac:dyDescent="0.3">
      <c r="A151" t="s">
        <v>320</v>
      </c>
      <c r="B151" s="7">
        <v>1699993</v>
      </c>
      <c r="C151" s="7">
        <v>159762</v>
      </c>
      <c r="D151" s="7">
        <v>98645</v>
      </c>
      <c r="E151" s="14">
        <v>36177</v>
      </c>
      <c r="F151" s="7">
        <v>76074</v>
      </c>
      <c r="G151" s="7">
        <v>1302</v>
      </c>
      <c r="H151" s="7">
        <v>4539</v>
      </c>
      <c r="I151" s="7">
        <v>34111</v>
      </c>
      <c r="J151" s="7">
        <v>78797</v>
      </c>
      <c r="K151" s="7">
        <v>2189398</v>
      </c>
      <c r="L151" s="1">
        <f>D107</f>
        <v>2467345.7335733571</v>
      </c>
    </row>
    <row r="153" spans="1:14" x14ac:dyDescent="0.3">
      <c r="A153" t="s">
        <v>79</v>
      </c>
      <c r="B153" t="s">
        <v>69</v>
      </c>
      <c r="C153" t="s">
        <v>319</v>
      </c>
      <c r="D153" t="s">
        <v>318</v>
      </c>
      <c r="E153" t="s">
        <v>286</v>
      </c>
      <c r="F153" t="s">
        <v>317</v>
      </c>
    </row>
    <row r="154" spans="1:14" x14ac:dyDescent="0.3">
      <c r="A154" t="s">
        <v>290</v>
      </c>
      <c r="B154">
        <v>1006269</v>
      </c>
      <c r="C154">
        <v>88865</v>
      </c>
      <c r="D154">
        <v>26939</v>
      </c>
      <c r="E154">
        <v>1122073</v>
      </c>
      <c r="F154">
        <v>1142593</v>
      </c>
    </row>
    <row r="156" spans="1:14" x14ac:dyDescent="0.3">
      <c r="A156" t="s">
        <v>33</v>
      </c>
      <c r="B156" t="s">
        <v>58</v>
      </c>
      <c r="C156" t="s">
        <v>80</v>
      </c>
      <c r="D156" t="s">
        <v>24</v>
      </c>
      <c r="E156" t="s">
        <v>5</v>
      </c>
      <c r="F156" s="2" t="s">
        <v>311</v>
      </c>
      <c r="G156" t="s">
        <v>316</v>
      </c>
      <c r="H156" t="s">
        <v>315</v>
      </c>
      <c r="I156" t="s">
        <v>314</v>
      </c>
      <c r="J156" t="s">
        <v>313</v>
      </c>
      <c r="K156" t="s">
        <v>309</v>
      </c>
      <c r="L156" t="s">
        <v>306</v>
      </c>
      <c r="M156" t="s">
        <v>0</v>
      </c>
    </row>
    <row r="157" spans="1:14" x14ac:dyDescent="0.3">
      <c r="A157" t="s">
        <v>746</v>
      </c>
      <c r="B157">
        <v>292815</v>
      </c>
      <c r="C157">
        <v>128437</v>
      </c>
      <c r="D157">
        <v>14392</v>
      </c>
      <c r="E157">
        <v>168991</v>
      </c>
      <c r="F157" s="2">
        <v>52134</v>
      </c>
      <c r="G157">
        <v>4770</v>
      </c>
      <c r="H157">
        <v>925</v>
      </c>
      <c r="I157">
        <v>590</v>
      </c>
      <c r="J157">
        <v>52734</v>
      </c>
      <c r="K157">
        <v>66143</v>
      </c>
      <c r="L157">
        <v>73</v>
      </c>
      <c r="M157">
        <v>975583</v>
      </c>
    </row>
    <row r="159" spans="1:14" x14ac:dyDescent="0.3">
      <c r="A159" t="s">
        <v>166</v>
      </c>
      <c r="B159" t="s">
        <v>122</v>
      </c>
      <c r="C159" t="s">
        <v>312</v>
      </c>
      <c r="D159" t="s">
        <v>146</v>
      </c>
      <c r="E159" t="s">
        <v>311</v>
      </c>
      <c r="F159" t="s">
        <v>310</v>
      </c>
      <c r="G159" t="s">
        <v>309</v>
      </c>
      <c r="H159" t="s">
        <v>308</v>
      </c>
      <c r="I159" t="s">
        <v>307</v>
      </c>
      <c r="J159" t="s">
        <v>306</v>
      </c>
      <c r="K159" t="s">
        <v>305</v>
      </c>
      <c r="L159" t="s">
        <v>304</v>
      </c>
      <c r="M159" t="s">
        <v>303</v>
      </c>
    </row>
    <row r="160" spans="1:14" x14ac:dyDescent="0.3">
      <c r="A160" t="s">
        <v>302</v>
      </c>
      <c r="B160" s="7">
        <v>483603</v>
      </c>
      <c r="C160">
        <v>323016</v>
      </c>
      <c r="D160">
        <v>58297</v>
      </c>
      <c r="E160">
        <v>60916</v>
      </c>
      <c r="F160">
        <v>29512</v>
      </c>
      <c r="G160">
        <v>191126</v>
      </c>
      <c r="H160">
        <v>102496</v>
      </c>
      <c r="I160">
        <v>1205</v>
      </c>
      <c r="J160">
        <v>220093</v>
      </c>
      <c r="K160">
        <v>77167</v>
      </c>
      <c r="L160">
        <v>10470</v>
      </c>
      <c r="M160">
        <v>17320</v>
      </c>
      <c r="N160" s="7">
        <f>SUM(B160:M160)</f>
        <v>1575221</v>
      </c>
    </row>
    <row r="161" spans="1:17" x14ac:dyDescent="0.3">
      <c r="A161" s="55" t="s">
        <v>745</v>
      </c>
      <c r="B161" s="16">
        <f t="shared" ref="B161:M161" si="12">B160*($D$122-$D$132)/$N160</f>
        <v>535415.14006756339</v>
      </c>
      <c r="C161" s="16">
        <f t="shared" si="12"/>
        <v>357623.20929370588</v>
      </c>
      <c r="D161" s="56">
        <f t="shared" si="12"/>
        <v>64542.809743774837</v>
      </c>
      <c r="E161" s="56">
        <f t="shared" si="12"/>
        <v>67442.403525941088</v>
      </c>
      <c r="F161" s="16">
        <f t="shared" si="12"/>
        <v>32673.849446082695</v>
      </c>
      <c r="G161" s="16">
        <f t="shared" si="12"/>
        <v>211602.81069503934</v>
      </c>
      <c r="H161" s="16">
        <f t="shared" si="12"/>
        <v>113477.1914077559</v>
      </c>
      <c r="I161" s="16">
        <f t="shared" si="12"/>
        <v>1334.1009956129592</v>
      </c>
      <c r="J161" s="16">
        <f t="shared" si="12"/>
        <v>243673.27006426809</v>
      </c>
      <c r="K161" s="16">
        <f t="shared" si="12"/>
        <v>85434.499193747062</v>
      </c>
      <c r="L161" s="16">
        <f t="shared" si="12"/>
        <v>11591.732302130857</v>
      </c>
      <c r="M161" s="16">
        <f t="shared" si="12"/>
        <v>19175.62592864436</v>
      </c>
      <c r="Q161" s="16"/>
    </row>
    <row r="162" spans="1:17" x14ac:dyDescent="0.3">
      <c r="B162" s="2"/>
      <c r="C162" s="2"/>
      <c r="D162" s="14"/>
      <c r="E162" s="14"/>
      <c r="F162" s="2"/>
      <c r="G162" s="2"/>
      <c r="H162" s="2"/>
      <c r="J162" s="2"/>
      <c r="K162" s="2"/>
      <c r="L162" s="2"/>
      <c r="M162" s="2"/>
      <c r="N162" s="2"/>
      <c r="O162" s="2"/>
      <c r="P162" s="2"/>
      <c r="Q162" s="1"/>
    </row>
    <row r="163" spans="1:17" x14ac:dyDescent="0.3">
      <c r="A163" t="s">
        <v>301</v>
      </c>
      <c r="B163" t="s">
        <v>69</v>
      </c>
      <c r="C163" t="s">
        <v>300</v>
      </c>
      <c r="D163" t="s">
        <v>299</v>
      </c>
      <c r="E163" t="s">
        <v>298</v>
      </c>
      <c r="F163" s="2" t="s">
        <v>297</v>
      </c>
    </row>
    <row r="164" spans="1:17" x14ac:dyDescent="0.3">
      <c r="A164" t="s">
        <v>290</v>
      </c>
      <c r="B164">
        <v>1046664</v>
      </c>
      <c r="C164">
        <v>263947</v>
      </c>
      <c r="D164">
        <v>143085</v>
      </c>
      <c r="E164">
        <v>69587</v>
      </c>
      <c r="F164" s="2">
        <v>30762</v>
      </c>
    </row>
    <row r="166" spans="1:17" x14ac:dyDescent="0.3">
      <c r="A166" t="s">
        <v>296</v>
      </c>
      <c r="B166" t="s">
        <v>161</v>
      </c>
      <c r="C166" t="s">
        <v>295</v>
      </c>
      <c r="D166" t="s">
        <v>294</v>
      </c>
      <c r="E166" t="s">
        <v>293</v>
      </c>
      <c r="F166" t="s">
        <v>292</v>
      </c>
      <c r="G166" t="s">
        <v>291</v>
      </c>
    </row>
    <row r="167" spans="1:17" x14ac:dyDescent="0.3">
      <c r="A167" t="s">
        <v>290</v>
      </c>
      <c r="B167">
        <v>137</v>
      </c>
      <c r="C167">
        <v>161</v>
      </c>
      <c r="D167">
        <v>105</v>
      </c>
      <c r="E167">
        <v>169</v>
      </c>
      <c r="F167">
        <v>13</v>
      </c>
      <c r="G167">
        <f>SUM(B167:F167)</f>
        <v>585</v>
      </c>
    </row>
    <row r="170" spans="1:17" x14ac:dyDescent="0.3">
      <c r="A170" s="36" t="s">
        <v>764</v>
      </c>
      <c r="E170" s="1"/>
    </row>
    <row r="172" spans="1:17" x14ac:dyDescent="0.3">
      <c r="B172" t="s">
        <v>286</v>
      </c>
      <c r="C172" t="s">
        <v>69</v>
      </c>
      <c r="D172" t="s">
        <v>80</v>
      </c>
      <c r="E172" t="s">
        <v>104</v>
      </c>
      <c r="F172" t="s">
        <v>24</v>
      </c>
      <c r="H172" t="s">
        <v>282</v>
      </c>
      <c r="I172" s="53" t="s">
        <v>743</v>
      </c>
    </row>
    <row r="173" spans="1:17" x14ac:dyDescent="0.3">
      <c r="A173" t="s">
        <v>124</v>
      </c>
      <c r="B173" s="1">
        <f>D93</f>
        <v>2591758.1728172819</v>
      </c>
      <c r="C173" s="2">
        <f>B173-SUM(D173:H173)</f>
        <v>1528931.1809180919</v>
      </c>
      <c r="D173" s="1">
        <f>D100</f>
        <v>373917.38973897387</v>
      </c>
      <c r="E173" s="1">
        <f>D101+D102</f>
        <v>126086.90369036904</v>
      </c>
      <c r="F173" s="1">
        <f>D103</f>
        <v>63273.528352835281</v>
      </c>
      <c r="H173" s="1">
        <f>C145+D145+SUM(D96:D98)</f>
        <v>499549.1701170117</v>
      </c>
      <c r="I173" s="2" t="s">
        <v>763</v>
      </c>
    </row>
    <row r="174" spans="1:17" x14ac:dyDescent="0.3">
      <c r="F174" s="1"/>
    </row>
    <row r="175" spans="1:17" x14ac:dyDescent="0.3">
      <c r="B175" t="s">
        <v>286</v>
      </c>
      <c r="C175" t="s">
        <v>69</v>
      </c>
      <c r="D175" t="s">
        <v>24</v>
      </c>
      <c r="E175" t="s">
        <v>5</v>
      </c>
      <c r="H175" t="s">
        <v>282</v>
      </c>
      <c r="I175" s="14"/>
    </row>
    <row r="176" spans="1:17" x14ac:dyDescent="0.3">
      <c r="A176" t="s">
        <v>21</v>
      </c>
      <c r="B176" s="1">
        <f>F148</f>
        <v>1544139</v>
      </c>
      <c r="C176" s="1">
        <f>B148</f>
        <v>1428142</v>
      </c>
      <c r="D176">
        <f>D105</f>
        <v>3239</v>
      </c>
      <c r="E176" s="1">
        <f>D106</f>
        <v>3163</v>
      </c>
      <c r="G176" s="1"/>
      <c r="H176" s="1">
        <f>B176-SUM(C176:E176)</f>
        <v>109595</v>
      </c>
      <c r="I176" s="14" t="s">
        <v>767</v>
      </c>
    </row>
    <row r="178" spans="1:9" x14ac:dyDescent="0.3">
      <c r="B178" t="s">
        <v>286</v>
      </c>
      <c r="C178" t="s">
        <v>69</v>
      </c>
      <c r="D178" t="s">
        <v>104</v>
      </c>
      <c r="E178" t="s">
        <v>287</v>
      </c>
      <c r="H178" t="s">
        <v>289</v>
      </c>
    </row>
    <row r="179" spans="1:9" x14ac:dyDescent="0.3">
      <c r="A179" t="s">
        <v>234</v>
      </c>
      <c r="B179" s="1">
        <f>D107</f>
        <v>2467345.7335733571</v>
      </c>
      <c r="C179" s="2">
        <f>B151+L151-K151</f>
        <v>1977940.7335733571</v>
      </c>
      <c r="D179" s="7">
        <f>C151</f>
        <v>159762</v>
      </c>
      <c r="E179" s="57">
        <f>D151-D109</f>
        <v>90372.290729072905</v>
      </c>
      <c r="H179" s="1">
        <f>B179-SUM(C179:E179)</f>
        <v>239270.70927092712</v>
      </c>
      <c r="I179" s="2" t="s">
        <v>766</v>
      </c>
    </row>
    <row r="181" spans="1:9" x14ac:dyDescent="0.3">
      <c r="B181" t="s">
        <v>286</v>
      </c>
      <c r="C181" t="s">
        <v>69</v>
      </c>
      <c r="D181" t="s">
        <v>5</v>
      </c>
      <c r="E181" t="s">
        <v>24</v>
      </c>
      <c r="F181" t="s">
        <v>80</v>
      </c>
      <c r="G181" t="s">
        <v>310</v>
      </c>
      <c r="H181" t="s">
        <v>282</v>
      </c>
      <c r="I181" s="14"/>
    </row>
    <row r="182" spans="1:9" x14ac:dyDescent="0.3">
      <c r="A182" t="s">
        <v>288</v>
      </c>
      <c r="B182" s="1">
        <f>F154</f>
        <v>1142593</v>
      </c>
      <c r="C182" s="1">
        <f>B154+F154-E154</f>
        <v>1026789</v>
      </c>
      <c r="D182" s="1">
        <f>D115</f>
        <v>41900</v>
      </c>
      <c r="E182" s="1">
        <f>D114</f>
        <v>14102</v>
      </c>
      <c r="F182">
        <f>D113</f>
        <v>9845</v>
      </c>
      <c r="G182" s="1">
        <f>C154-SUM(D182:F182)</f>
        <v>23018</v>
      </c>
      <c r="H182" s="1">
        <f>B182-SUM(C182:G182)</f>
        <v>26939</v>
      </c>
      <c r="I182" s="14" t="s">
        <v>768</v>
      </c>
    </row>
    <row r="184" spans="1:9" x14ac:dyDescent="0.3">
      <c r="B184" t="s">
        <v>286</v>
      </c>
      <c r="C184" t="s">
        <v>58</v>
      </c>
      <c r="D184" t="s">
        <v>5</v>
      </c>
      <c r="E184" t="s">
        <v>80</v>
      </c>
      <c r="F184" t="s">
        <v>122</v>
      </c>
      <c r="G184" t="s">
        <v>287</v>
      </c>
      <c r="H184" t="s">
        <v>282</v>
      </c>
      <c r="I184" s="14"/>
    </row>
    <row r="185" spans="1:9" x14ac:dyDescent="0.3">
      <c r="A185" t="s">
        <v>33</v>
      </c>
      <c r="B185" s="1">
        <f>SUM(C185:H185)</f>
        <v>975583</v>
      </c>
      <c r="C185" s="1">
        <f>B157</f>
        <v>292815</v>
      </c>
      <c r="D185" s="1">
        <f>E157</f>
        <v>168991</v>
      </c>
      <c r="E185" s="1">
        <f>C157</f>
        <v>128437</v>
      </c>
      <c r="F185" s="1">
        <v>33083</v>
      </c>
      <c r="G185" s="1">
        <f>14392+14836+8322+3907+618+620+530+383</f>
        <v>43608</v>
      </c>
      <c r="H185" s="1">
        <f>M157-SUM(C185:G185)</f>
        <v>308649</v>
      </c>
      <c r="I185" s="14" t="s">
        <v>769</v>
      </c>
    </row>
    <row r="187" spans="1:9" x14ac:dyDescent="0.3">
      <c r="B187" t="s">
        <v>286</v>
      </c>
      <c r="C187" t="s">
        <v>122</v>
      </c>
      <c r="D187" t="s">
        <v>146</v>
      </c>
      <c r="E187" t="s">
        <v>5</v>
      </c>
      <c r="H187" t="s">
        <v>282</v>
      </c>
    </row>
    <row r="188" spans="1:9" x14ac:dyDescent="0.3">
      <c r="A188" t="s">
        <v>166</v>
      </c>
      <c r="B188" s="1">
        <f>D122</f>
        <v>1797241.7281728173</v>
      </c>
      <c r="C188" s="1">
        <f>B161</f>
        <v>535415.14006756339</v>
      </c>
      <c r="D188" s="1">
        <f>D161</f>
        <v>64542.809743774837</v>
      </c>
      <c r="E188" s="1">
        <f>D132</f>
        <v>53255.085508550859</v>
      </c>
      <c r="H188" s="1">
        <f>B188-SUM(C188:F188)</f>
        <v>1144028.6928529283</v>
      </c>
      <c r="I188" s="2" t="s">
        <v>770</v>
      </c>
    </row>
    <row r="190" spans="1:9" x14ac:dyDescent="0.3">
      <c r="B190" t="s">
        <v>286</v>
      </c>
      <c r="C190" t="s">
        <v>69</v>
      </c>
      <c r="D190" t="s">
        <v>24</v>
      </c>
      <c r="H190" t="s">
        <v>282</v>
      </c>
    </row>
    <row r="191" spans="1:9" x14ac:dyDescent="0.3">
      <c r="A191" t="s">
        <v>192</v>
      </c>
      <c r="B191" s="1">
        <f>D134</f>
        <v>1554200.4230423041</v>
      </c>
      <c r="C191" s="1">
        <f>B164</f>
        <v>1046664</v>
      </c>
      <c r="D191" s="1">
        <f>D139</f>
        <v>66369.936993699375</v>
      </c>
      <c r="H191" s="1">
        <f>B191-SUM(C191:F191)</f>
        <v>441166.48604860483</v>
      </c>
      <c r="I191" s="2" t="s">
        <v>771</v>
      </c>
    </row>
    <row r="193" spans="1:9" s="36" customFormat="1" x14ac:dyDescent="0.3">
      <c r="B193" s="36" t="s">
        <v>285</v>
      </c>
      <c r="C193" s="54" t="s">
        <v>284</v>
      </c>
      <c r="D193" s="54" t="s">
        <v>283</v>
      </c>
      <c r="E193" s="54" t="s">
        <v>282</v>
      </c>
      <c r="F193" s="54" t="s">
        <v>286</v>
      </c>
      <c r="G193" s="54"/>
      <c r="H193" s="38"/>
    </row>
    <row r="194" spans="1:9" x14ac:dyDescent="0.3">
      <c r="A194" t="s">
        <v>281</v>
      </c>
      <c r="B194" s="1">
        <v>1528931.1809180919</v>
      </c>
      <c r="C194" s="1">
        <v>373917.38973897387</v>
      </c>
      <c r="D194" s="1">
        <v>189360.43204320432</v>
      </c>
      <c r="E194" s="1">
        <v>499549.17011701176</v>
      </c>
      <c r="F194" s="1">
        <v>2591758.1728172819</v>
      </c>
      <c r="G194" s="1"/>
      <c r="H194" s="1"/>
      <c r="I194"/>
    </row>
    <row r="195" spans="1:9" x14ac:dyDescent="0.3">
      <c r="A195" t="s">
        <v>280</v>
      </c>
      <c r="B195" s="1">
        <v>1977940.7335733571</v>
      </c>
      <c r="C195" s="1">
        <v>159762</v>
      </c>
      <c r="D195" s="1">
        <f>E179</f>
        <v>90372.290729072905</v>
      </c>
      <c r="E195" s="1">
        <f>H179</f>
        <v>239270.70927092712</v>
      </c>
      <c r="F195" s="1">
        <v>2467345.7335733571</v>
      </c>
      <c r="G195" s="1"/>
      <c r="H195" s="1"/>
      <c r="I195"/>
    </row>
    <row r="196" spans="1:9" x14ac:dyDescent="0.3">
      <c r="A196" t="s">
        <v>279</v>
      </c>
      <c r="B196" s="1">
        <v>535415.14006756339</v>
      </c>
      <c r="C196" s="1">
        <v>64542.809743774837</v>
      </c>
      <c r="D196" s="1">
        <v>53255.085508550859</v>
      </c>
      <c r="E196" s="1">
        <v>1144028.6928529283</v>
      </c>
      <c r="F196" s="1">
        <v>1797241.7281728173</v>
      </c>
      <c r="G196" s="1"/>
      <c r="H196" s="1"/>
      <c r="I196"/>
    </row>
    <row r="197" spans="1:9" x14ac:dyDescent="0.3">
      <c r="A197" t="s">
        <v>278</v>
      </c>
      <c r="B197" s="1">
        <v>1046664</v>
      </c>
      <c r="C197" s="1">
        <v>66369.936993699375</v>
      </c>
      <c r="D197" s="1">
        <v>0</v>
      </c>
      <c r="E197" s="1">
        <v>441166.48604860483</v>
      </c>
      <c r="F197" s="1">
        <v>1554200.4230423041</v>
      </c>
      <c r="G197" s="1"/>
      <c r="H197" s="1"/>
      <c r="I197"/>
    </row>
    <row r="198" spans="1:9" x14ac:dyDescent="0.3">
      <c r="A198" t="s">
        <v>277</v>
      </c>
      <c r="B198" s="1">
        <v>1428142</v>
      </c>
      <c r="C198" s="1">
        <v>3239</v>
      </c>
      <c r="D198" s="1">
        <v>3163</v>
      </c>
      <c r="E198" s="1">
        <v>109595</v>
      </c>
      <c r="F198" s="1">
        <v>1544139</v>
      </c>
      <c r="G198" s="1"/>
      <c r="H198" s="1"/>
      <c r="I198"/>
    </row>
    <row r="199" spans="1:9" x14ac:dyDescent="0.3">
      <c r="A199" t="s">
        <v>276</v>
      </c>
      <c r="B199" s="1">
        <v>1110742.4392439246</v>
      </c>
      <c r="C199" s="1">
        <v>32546.030603060306</v>
      </c>
      <c r="D199" s="1">
        <v>54665.913591359138</v>
      </c>
      <c r="E199" s="1">
        <v>114507.86678667879</v>
      </c>
      <c r="F199" s="1">
        <v>1312462.2502250227</v>
      </c>
      <c r="G199" s="1"/>
      <c r="H199" s="1"/>
      <c r="I199"/>
    </row>
    <row r="200" spans="1:9" x14ac:dyDescent="0.3">
      <c r="A200" t="s">
        <v>275</v>
      </c>
      <c r="B200" s="1">
        <v>1026789</v>
      </c>
      <c r="C200" s="1">
        <v>41900</v>
      </c>
      <c r="D200" s="1">
        <f>E182+F182</f>
        <v>23947</v>
      </c>
      <c r="E200" s="1">
        <f>H182+G182</f>
        <v>49957</v>
      </c>
      <c r="F200" s="1">
        <v>1142593</v>
      </c>
      <c r="G200" s="1"/>
      <c r="H200" s="1"/>
      <c r="I200"/>
    </row>
    <row r="201" spans="1:9" x14ac:dyDescent="0.3">
      <c r="A201" t="s">
        <v>274</v>
      </c>
      <c r="B201" s="1">
        <v>292815</v>
      </c>
      <c r="C201" s="1">
        <v>168991</v>
      </c>
      <c r="D201" s="1">
        <v>205128</v>
      </c>
      <c r="E201" s="1">
        <v>308649</v>
      </c>
      <c r="F201" s="1">
        <v>975583</v>
      </c>
      <c r="G201" s="1"/>
      <c r="H201" s="1"/>
      <c r="I201"/>
    </row>
    <row r="202" spans="1:9" x14ac:dyDescent="0.3">
      <c r="A202" t="s">
        <v>273</v>
      </c>
      <c r="B202" s="1">
        <v>868722.43336543662</v>
      </c>
      <c r="C202" s="1">
        <v>24388.541854185416</v>
      </c>
      <c r="D202" s="1">
        <v>47855.25340324032</v>
      </c>
      <c r="E202" s="1">
        <v>22700.135013501393</v>
      </c>
      <c r="F202" s="1">
        <v>963666.36363636376</v>
      </c>
      <c r="G202" s="1"/>
      <c r="H202" s="1"/>
      <c r="I202"/>
    </row>
    <row r="203" spans="1:9" x14ac:dyDescent="0.3">
      <c r="A203" t="s">
        <v>272</v>
      </c>
      <c r="B203" s="1">
        <v>273750.42866426642</v>
      </c>
      <c r="C203" s="1">
        <v>283320.33303330332</v>
      </c>
      <c r="D203" s="1">
        <v>147432.6856471647</v>
      </c>
      <c r="E203" s="1">
        <v>80549.054905490601</v>
      </c>
      <c r="F203" s="1">
        <v>785052.50225022505</v>
      </c>
      <c r="H203" s="1"/>
    </row>
    <row r="204" spans="1:9" x14ac:dyDescent="0.3">
      <c r="D204" s="1"/>
    </row>
    <row r="205" spans="1:9" x14ac:dyDescent="0.3">
      <c r="D205" s="1"/>
    </row>
    <row r="206" spans="1:9" x14ac:dyDescent="0.3">
      <c r="A206" s="36"/>
      <c r="B206" s="36"/>
      <c r="C206" s="54"/>
      <c r="D206" s="54"/>
      <c r="E206" s="54"/>
      <c r="F206" s="54"/>
    </row>
    <row r="207" spans="1:9" x14ac:dyDescent="0.3">
      <c r="B207" s="15"/>
      <c r="C207" s="15"/>
      <c r="D207" s="46"/>
      <c r="E207" s="46"/>
      <c r="F207" s="1"/>
    </row>
    <row r="208" spans="1:9" x14ac:dyDescent="0.3">
      <c r="B208" s="15"/>
      <c r="C208" s="15"/>
      <c r="D208" s="46"/>
      <c r="E208" s="46"/>
      <c r="F208" s="1"/>
    </row>
    <row r="209" spans="2:6" x14ac:dyDescent="0.3">
      <c r="B209" s="15"/>
      <c r="C209" s="15"/>
      <c r="D209" s="46"/>
      <c r="E209" s="46"/>
      <c r="F209" s="1"/>
    </row>
    <row r="210" spans="2:6" x14ac:dyDescent="0.3">
      <c r="B210" s="15"/>
      <c r="C210" s="15"/>
      <c r="D210" s="46"/>
      <c r="E210" s="46"/>
      <c r="F210" s="1"/>
    </row>
    <row r="211" spans="2:6" x14ac:dyDescent="0.3">
      <c r="B211" s="15"/>
      <c r="C211" s="15"/>
      <c r="D211" s="46"/>
      <c r="E211" s="46"/>
      <c r="F211" s="1"/>
    </row>
    <row r="212" spans="2:6" x14ac:dyDescent="0.3">
      <c r="B212" s="15"/>
      <c r="C212" s="15"/>
      <c r="D212" s="46"/>
      <c r="E212" s="46"/>
      <c r="F212" s="1"/>
    </row>
    <row r="213" spans="2:6" x14ac:dyDescent="0.3">
      <c r="B213" s="15"/>
      <c r="C213" s="15"/>
      <c r="D213" s="46"/>
      <c r="E213" s="46"/>
      <c r="F213" s="1"/>
    </row>
    <row r="214" spans="2:6" x14ac:dyDescent="0.3">
      <c r="B214" s="15"/>
      <c r="C214" s="15"/>
      <c r="D214" s="46"/>
      <c r="E214" s="46"/>
      <c r="F214" s="1"/>
    </row>
    <row r="215" spans="2:6" x14ac:dyDescent="0.3">
      <c r="B215" s="15"/>
      <c r="C215" s="15"/>
      <c r="D215" s="46"/>
      <c r="E215" s="46"/>
      <c r="F215" s="1"/>
    </row>
    <row r="216" spans="2:6" x14ac:dyDescent="0.3">
      <c r="B216" s="15"/>
      <c r="C216" s="15"/>
      <c r="D216" s="46"/>
      <c r="E216" s="46"/>
      <c r="F216" s="1"/>
    </row>
    <row r="217" spans="2:6" x14ac:dyDescent="0.3">
      <c r="D217" s="1"/>
    </row>
    <row r="218" spans="2:6" x14ac:dyDescent="0.3">
      <c r="D218" s="1"/>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17ea8e4-3fb0-4555-9c20-069a19b46cb2" xsi:nil="true"/>
    <lcf76f155ced4ddcb4097134ff3c332f xmlns="a800b4a7-713e-40fb-b259-074d23fe1c46">
      <Terms xmlns="http://schemas.microsoft.com/office/infopath/2007/PartnerControls"/>
    </lcf76f155ced4ddcb4097134ff3c332f>
    <ResearchArea xmlns="a800b4a7-713e-40fb-b259-074d23fe1c46">
      <Value>Banking and Capital Markets</Value>
    </ResearchArea>
    <LinktoPublication xmlns="a800b4a7-713e-40fb-b259-074d23fe1c46" xsi:nil="true"/>
    <FinalTitle xmlns="a800b4a7-713e-40fb-b259-074d23fe1c46" xsi:nil="true"/>
    <ProjectType xmlns="a800b4a7-713e-40fb-b259-074d23fe1c46">
      <Value>Policy paper</Value>
    </ProjectType>
    <Authors xmlns="b17ea8e4-3fb0-4555-9c20-069a19b46cb2">
      <UserInfo>
        <DisplayName>Nicolas Veron</DisplayName>
        <AccountId>483</AccountId>
        <AccountType/>
      </UserInfo>
      <UserInfo>
        <DisplayName>Conor Mccaffrey</DisplayName>
        <AccountId>343</AccountId>
        <AccountType/>
      </UserInfo>
    </Autho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08FA096EBB4B4B8A364436FE5AF333" ma:contentTypeVersion="22" ma:contentTypeDescription="Create a new document." ma:contentTypeScope="" ma:versionID="14f258b733f6365362ddc6ad739ca240">
  <xsd:schema xmlns:xsd="http://www.w3.org/2001/XMLSchema" xmlns:xs="http://www.w3.org/2001/XMLSchema" xmlns:p="http://schemas.microsoft.com/office/2006/metadata/properties" xmlns:ns2="b17ea8e4-3fb0-4555-9c20-069a19b46cb2" xmlns:ns3="a800b4a7-713e-40fb-b259-074d23fe1c46" targetNamespace="http://schemas.microsoft.com/office/2006/metadata/properties" ma:root="true" ma:fieldsID="392726fe05a3a4dbab19059d5b4c5bb0" ns2:_="" ns3:_="">
    <xsd:import namespace="b17ea8e4-3fb0-4555-9c20-069a19b46cb2"/>
    <xsd:import namespace="a800b4a7-713e-40fb-b259-074d23fe1c46"/>
    <xsd:element name="properties">
      <xsd:complexType>
        <xsd:sequence>
          <xsd:element name="documentManagement">
            <xsd:complexType>
              <xsd:all>
                <xsd:element ref="ns2:Authors"/>
                <xsd:element ref="ns3:MediaServiceMetadata" minOccurs="0"/>
                <xsd:element ref="ns3:MediaServiceFastMetadata" minOccurs="0"/>
                <xsd:element ref="ns3:ProjectType" minOccurs="0"/>
                <xsd:element ref="ns3:ResearchArea" minOccurs="0"/>
                <xsd:element ref="ns3:FinalTitle" minOccurs="0"/>
                <xsd:element ref="ns3:LinktoPublication"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DateTake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ea8e4-3fb0-4555-9c20-069a19b46cb2" elementFormDefault="qualified">
    <xsd:import namespace="http://schemas.microsoft.com/office/2006/documentManagement/types"/>
    <xsd:import namespace="http://schemas.microsoft.com/office/infopath/2007/PartnerControls"/>
    <xsd:element name="Authors" ma:index="8" ma:displayName="Authors" ma:list="UserInfo" ma:internalName="Authors">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e7100b99-a3f9-4eb5-bbd8-950591438255}" ma:internalName="TaxCatchAll" ma:showField="CatchAllData" ma:web="b17ea8e4-3fb0-4555-9c20-069a19b46c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00b4a7-713e-40fb-b259-074d23fe1c46"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ProjectType" ma:index="11" nillable="true" ma:displayName="Project Type" ma:description="List the type of project. In case of projects with several outputs you can list more than one type." ma:format="Dropdown" ma:internalName="ProjectType" ma:requiredMultiChoice="true">
      <xsd:complexType>
        <xsd:complexContent>
          <xsd:extension base="dms:MultiChoice">
            <xsd:sequence>
              <xsd:element name="Value" maxOccurs="unbounded" minOccurs="0" nillable="true">
                <xsd:simpleType>
                  <xsd:restriction base="dms:Choice">
                    <xsd:enumeration value="Blog"/>
                    <xsd:enumeration value="Opinion"/>
                    <xsd:enumeration value="Working paper"/>
                    <xsd:enumeration value="Policy paper"/>
                    <xsd:enumeration value="Dataset"/>
                    <xsd:enumeration value="Memos"/>
                    <xsd:enumeration value="Other"/>
                  </xsd:restriction>
                </xsd:simpleType>
              </xsd:element>
            </xsd:sequence>
          </xsd:extension>
        </xsd:complexContent>
      </xsd:complexType>
    </xsd:element>
    <xsd:element name="ResearchArea" ma:index="12" nillable="true" ma:displayName="Research Area" ma:description="List the relevant research areas." ma:format="Dropdown" ma:internalName="ResearchArea" ma:requiredMultiChoice="true">
      <xsd:complexType>
        <xsd:complexContent>
          <xsd:extension base="dms:MultiChoice">
            <xsd:sequence>
              <xsd:element name="Value" maxOccurs="unbounded" minOccurs="0" nillable="true">
                <xsd:simpleType>
                  <xsd:restriction base="dms:Choice">
                    <xsd:enumeration value="European Governance"/>
                    <xsd:enumeration value="Macroeconomic Policy"/>
                    <xsd:enumeration value="Banking and Capital Markets"/>
                    <xsd:enumeration value="Global Economy and Trade"/>
                    <xsd:enumeration value="Green Economy"/>
                    <xsd:enumeration value="Digital Economy and Innovation"/>
                    <xsd:enumeration value="Inclusive Growth"/>
                  </xsd:restriction>
                </xsd:simpleType>
              </xsd:element>
            </xsd:sequence>
          </xsd:extension>
        </xsd:complexContent>
      </xsd:complexType>
    </xsd:element>
    <xsd:element name="FinalTitle" ma:index="13" nillable="true" ma:displayName="Final Title" ma:description="List the final title of the Outputs." ma:format="Dropdown" ma:internalName="FinalTitle">
      <xsd:simpleType>
        <xsd:restriction base="dms:Note">
          <xsd:maxLength value="255"/>
        </xsd:restriction>
      </xsd:simpleType>
    </xsd:element>
    <xsd:element name="LinktoPublication" ma:index="14" nillable="true" ma:displayName="Link to Publication" ma:description="List the links to the published outputs." ma:format="Dropdown" ma:internalName="LinktoPublication">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DateTaken" ma:index="24" nillable="true" ma:displayName="MediaServiceDateTaken" ma:hidden="true" ma:internalName="MediaServiceDateTake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b6bd7f95-f976-4bc6-a03e-1dde3d09e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4A06F1-84F4-4D98-8828-3D2A359FDAE8}">
  <ds:schemaRefs>
    <ds:schemaRef ds:uri="http://schemas.microsoft.com/sharepoint/v3/contenttype/forms"/>
  </ds:schemaRefs>
</ds:datastoreItem>
</file>

<file path=customXml/itemProps2.xml><?xml version="1.0" encoding="utf-8"?>
<ds:datastoreItem xmlns:ds="http://schemas.openxmlformats.org/officeDocument/2006/customXml" ds:itemID="{1644C205-A9B4-4A71-9182-27D6710A37CA}">
  <ds:schemaRefs>
    <ds:schemaRef ds:uri="http://schemas.microsoft.com/office/2006/metadata/properties"/>
    <ds:schemaRef ds:uri="http://schemas.microsoft.com/office/infopath/2007/PartnerControls"/>
    <ds:schemaRef ds:uri="b17ea8e4-3fb0-4555-9c20-069a19b46cb2"/>
    <ds:schemaRef ds:uri="a800b4a7-713e-40fb-b259-074d23fe1c46"/>
  </ds:schemaRefs>
</ds:datastoreItem>
</file>

<file path=customXml/itemProps3.xml><?xml version="1.0" encoding="utf-8"?>
<ds:datastoreItem xmlns:ds="http://schemas.openxmlformats.org/officeDocument/2006/customXml" ds:itemID="{12DD72CA-BCBC-4977-9A8D-3B907D9754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ea8e4-3fb0-4555-9c20-069a19b46cb2"/>
    <ds:schemaRef ds:uri="a800b4a7-713e-40fb-b259-074d23fe1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Table 2 (Entities)</vt:lpstr>
      <vt:lpstr>Figure 3-11 (Home bias)</vt:lpstr>
      <vt:lpstr>Figures 12-20 (Capital ratio) </vt:lpstr>
      <vt:lpstr>Figures 21-22 (Mapping)</vt:lpstr>
      <vt:lpstr>Figure 23 (Group Assets)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Conor Mccaffrey</dc:creator>
  <cp:lastModifiedBy>Nicolas Veron</cp:lastModifiedBy>
  <dcterms:created xsi:type="dcterms:W3CDTF">2024-08-26T14:48:29Z</dcterms:created>
  <dcterms:modified xsi:type="dcterms:W3CDTF">2024-10-10T22:57:36Z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0x0101005608FA096EBB4B4B8A364436FE5AF333</vt:lpwstr>
  </property>
  <property fmtid="{D5CDD505-2E9C-101B-9397-08002B2CF9AE}" pid="3" name="MediaServiceImageTags">
    <vt:lpwstr/>
  </property>
</Properties>
</file>